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6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E28" i="2"/>
  <c r="F21" i="2"/>
  <c r="F20" i="2"/>
  <c r="F19" i="2"/>
  <c r="C13" i="2"/>
  <c r="F13" i="2" s="1"/>
  <c r="C12" i="2"/>
  <c r="F12" i="2" s="1"/>
  <c r="F11" i="2"/>
  <c r="J6" i="2"/>
  <c r="I6" i="2"/>
  <c r="J5" i="2"/>
  <c r="K5" i="2" s="1"/>
  <c r="I5" i="2"/>
  <c r="F5" i="2"/>
  <c r="J4" i="2"/>
  <c r="I4" i="2"/>
  <c r="F4" i="2"/>
  <c r="F3" i="2"/>
  <c r="F14" i="2" l="1"/>
  <c r="F16" i="2"/>
  <c r="F24" i="2"/>
  <c r="F8" i="2"/>
  <c r="I8" i="2"/>
  <c r="K4" i="2"/>
  <c r="K6" i="2" s="1"/>
  <c r="L4" i="2" s="1"/>
  <c r="M4" i="2" s="1"/>
  <c r="F6" i="2"/>
  <c r="F22" i="2"/>
  <c r="L5" i="2" l="1"/>
  <c r="M5" i="2" s="1"/>
</calcChain>
</file>

<file path=xl/sharedStrings.xml><?xml version="1.0" encoding="utf-8"?>
<sst xmlns="http://schemas.openxmlformats.org/spreadsheetml/2006/main" count="51" uniqueCount="31">
  <si>
    <t>Task details:</t>
  </si>
  <si>
    <t>If we perform this test with all cars in town:</t>
  </si>
  <si>
    <t>Base rate/Prior probability - Probability that car in crash was white withount witness statement</t>
  </si>
  <si>
    <t>white</t>
  </si>
  <si>
    <t>If we perform this test 100 times (car in crash was white) witness will correctly recognise this number of white cars=&gt;</t>
  </si>
  <si>
    <t>Correctly recognise the car</t>
  </si>
  <si>
    <t>blue</t>
  </si>
  <si>
    <t>If we perform this test 100 times (car in crash was white) witness will incorrectly recognise the car in crash as blue=&gt;</t>
  </si>
  <si>
    <t>Incorrectly recognise the car</t>
  </si>
  <si>
    <t>correct</t>
  </si>
  <si>
    <t>Collectively exhaustive events (witness was correct o failled)</t>
  </si>
  <si>
    <t>So probability that witness recognise white car and this car was actually in accident=&gt;</t>
  </si>
  <si>
    <t>Interesting example 1</t>
  </si>
  <si>
    <t>Interesting example 2</t>
  </si>
  <si>
    <t>even if chance of successful guess - 99%, posterior probability is vanishingly small. This effect also presented in rare disease tests. Intuitively it can be explained by the presence of false positive results</t>
  </si>
  <si>
    <t>Example with tests for disease</t>
  </si>
  <si>
    <t>Accuracy of test=&gt;</t>
  </si>
  <si>
    <t>Number</t>
  </si>
  <si>
    <t>Infected</t>
  </si>
  <si>
    <t>Uninfected</t>
  </si>
  <si>
    <t>Total</t>
  </si>
  <si>
    <t>of people</t>
  </si>
  <si>
    <t>Test</t>
  </si>
  <si>
    <t>positive</t>
  </si>
  <si>
    <t>(true positive)</t>
  </si>
  <si>
    <t>(false positive)</t>
  </si>
  <si>
    <t>negative</t>
  </si>
  <si>
    <t>(false negative)</t>
  </si>
  <si>
    <t>(true negative)</t>
  </si>
  <si>
    <t>P beeing uninfected if test shows that you are uninfected =&gt;</t>
  </si>
  <si>
    <t>Posterior probability - Probability that car in crash was white with adjustment on witness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</si>
</sst>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arial"/>
    </font>
    <font>
      <sz val="8"/>
      <color theme="1"/>
      <name val="Aarial"/>
    </font>
    <font>
      <b/>
      <sz val="7"/>
      <color rgb="FF202122"/>
      <name val="Arial"/>
      <family val="2"/>
      <charset val="204"/>
    </font>
    <font>
      <i/>
      <sz val="7"/>
      <color rgb="FF202122"/>
      <name val="Arial"/>
      <family val="2"/>
      <charset val="204"/>
    </font>
    <font>
      <sz val="7"/>
      <color rgb="FF20212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CF0"/>
        <bgColor indexed="64"/>
      </patternFill>
    </fill>
    <fill>
      <patternFill patternType="solid">
        <fgColor rgb="FFF8F9FA"/>
        <bgColor indexed="64"/>
      </patternFill>
    </fill>
  </fills>
  <borders count="4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1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Alignment="1">
      <alignment vertical="center"/>
    </xf>
    <xf numFmtId="9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9" fontId="3" fillId="0" borderId="0" xfId="1" applyFont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2E855AAABF691B3127450069CBEA19E7.dms.sberbank.ru/2E855AAABF691B3127450069CBEA19E7-A3706015402A346BAE2C7E4161CEDD42-E0C16889FA3D19E191A91C9DAEF7CFE5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5" name="Рисунок 4" descr="http://2E855AAABF691B3127450069CBEA19E7.dms.sberbank.ru/2E855AAABF691B3127450069CBEA19E7-A3706015402A346BAE2C7E4161CEDD42-E0C16889FA3D19E191A91C9DAEF7CFE5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tabSelected="1" topLeftCell="C1" zoomScale="80" zoomScaleNormal="80" workbookViewId="0">
      <selection activeCell="G7" sqref="G7"/>
    </sheetView>
  </sheetViews>
  <sheetFormatPr defaultRowHeight="10"/>
  <cols>
    <col min="1" max="1" width="8.7265625" style="13"/>
    <col min="2" max="2" width="21.7265625" style="13" customWidth="1"/>
    <col min="3" max="4" width="8.7265625" style="13"/>
    <col min="5" max="5" width="42.7265625" style="13" customWidth="1"/>
    <col min="6" max="6" width="8.7265625" style="13"/>
    <col min="7" max="7" width="55" style="13" customWidth="1"/>
    <col min="8" max="8" width="25.26953125" style="13" customWidth="1"/>
    <col min="9" max="16384" width="8.7265625" style="13"/>
  </cols>
  <sheetData>
    <row r="2" spans="2:13" s="13" customFormat="1" ht="10.5">
      <c r="B2" s="12" t="s">
        <v>0</v>
      </c>
      <c r="H2" s="13" t="s">
        <v>1</v>
      </c>
    </row>
    <row r="3" spans="2:13" s="13" customFormat="1" ht="21">
      <c r="E3" s="14" t="s">
        <v>2</v>
      </c>
      <c r="F3" s="15">
        <f>C4/SUM(C4:C5)</f>
        <v>0.15</v>
      </c>
      <c r="I3" s="13" t="s">
        <v>3</v>
      </c>
      <c r="J3" s="13" t="s">
        <v>6</v>
      </c>
    </row>
    <row r="4" spans="2:13" s="13" customFormat="1" ht="20">
      <c r="B4" s="13" t="s">
        <v>3</v>
      </c>
      <c r="C4" s="13">
        <v>15</v>
      </c>
      <c r="E4" s="16" t="s">
        <v>4</v>
      </c>
      <c r="F4" s="17">
        <f>(C4/SUM(C4:C5)*C6)</f>
        <v>0.12</v>
      </c>
      <c r="H4" s="16" t="s">
        <v>5</v>
      </c>
      <c r="I4" s="13">
        <f>I6*$C$6</f>
        <v>12</v>
      </c>
      <c r="J4" s="13">
        <f>J6*$C$6</f>
        <v>68</v>
      </c>
      <c r="K4" s="13">
        <f>SUM(I4:J4)</f>
        <v>80</v>
      </c>
      <c r="L4" s="17">
        <f>I4/K6</f>
        <v>0.12</v>
      </c>
      <c r="M4" s="13" t="b">
        <f>F4=L4</f>
        <v>1</v>
      </c>
    </row>
    <row r="5" spans="2:13" s="13" customFormat="1" ht="20">
      <c r="B5" s="13" t="s">
        <v>6</v>
      </c>
      <c r="C5" s="13">
        <v>85</v>
      </c>
      <c r="E5" s="16" t="s">
        <v>7</v>
      </c>
      <c r="F5" s="17">
        <f>C5/SUM(C4:C5)*(1-C6)</f>
        <v>0.16999999999999996</v>
      </c>
      <c r="H5" s="16" t="s">
        <v>8</v>
      </c>
      <c r="I5" s="13">
        <f>I6*(1-$C$6)</f>
        <v>2.9999999999999991</v>
      </c>
      <c r="J5" s="13">
        <f>J6*(1-$C$6)</f>
        <v>16.999999999999996</v>
      </c>
      <c r="K5" s="13">
        <f>SUM(I5:J5)</f>
        <v>19.999999999999996</v>
      </c>
      <c r="L5" s="17">
        <f>J5/K6</f>
        <v>0.16999999999999996</v>
      </c>
      <c r="M5" s="13" t="b">
        <f>F5=L5</f>
        <v>1</v>
      </c>
    </row>
    <row r="6" spans="2:13" s="13" customFormat="1">
      <c r="B6" s="13" t="s">
        <v>9</v>
      </c>
      <c r="C6" s="18">
        <v>0.8</v>
      </c>
      <c r="E6" s="16" t="s">
        <v>10</v>
      </c>
      <c r="F6" s="19">
        <f>SUM(F4:F5)</f>
        <v>0.28999999999999992</v>
      </c>
      <c r="I6" s="13">
        <f>C4</f>
        <v>15</v>
      </c>
      <c r="J6" s="13">
        <f>C5</f>
        <v>85</v>
      </c>
      <c r="K6" s="13">
        <f>SUM(K4:K5)</f>
        <v>100</v>
      </c>
    </row>
    <row r="8" spans="2:13" s="13" customFormat="1" ht="31.5">
      <c r="E8" s="14" t="s">
        <v>30</v>
      </c>
      <c r="F8" s="15">
        <f>F4/F6</f>
        <v>0.41379310344827597</v>
      </c>
      <c r="H8" s="14" t="s">
        <v>11</v>
      </c>
      <c r="I8" s="15">
        <f>I4/(I4+J5)</f>
        <v>0.41379310344827591</v>
      </c>
    </row>
    <row r="10" spans="2:13" s="12" customFormat="1" ht="10.5">
      <c r="B10" s="12" t="s">
        <v>12</v>
      </c>
    </row>
    <row r="11" spans="2:13" s="13" customFormat="1" ht="21">
      <c r="E11" s="14" t="s">
        <v>2</v>
      </c>
      <c r="F11" s="15">
        <f>C12/SUM(C12:C13)</f>
        <v>0.15</v>
      </c>
    </row>
    <row r="12" spans="2:13" s="13" customFormat="1" ht="20">
      <c r="B12" s="13" t="s">
        <v>3</v>
      </c>
      <c r="C12" s="13">
        <f>C4</f>
        <v>15</v>
      </c>
      <c r="E12" s="16" t="s">
        <v>4</v>
      </c>
      <c r="F12" s="17">
        <f>(C12/SUM(C12:C13)*C14)</f>
        <v>0.15</v>
      </c>
    </row>
    <row r="13" spans="2:13" s="13" customFormat="1" ht="20">
      <c r="B13" s="13" t="s">
        <v>6</v>
      </c>
      <c r="C13" s="13">
        <f>C5</f>
        <v>85</v>
      </c>
      <c r="E13" s="16" t="s">
        <v>7</v>
      </c>
      <c r="F13" s="17">
        <f>C13/SUM(C12:C13)*(1-C14)</f>
        <v>0</v>
      </c>
    </row>
    <row r="14" spans="2:13" s="13" customFormat="1">
      <c r="B14" s="13" t="s">
        <v>9</v>
      </c>
      <c r="C14" s="18">
        <v>1</v>
      </c>
      <c r="E14" s="16" t="s">
        <v>10</v>
      </c>
      <c r="F14" s="19">
        <f>SUM(F12:F13)</f>
        <v>0.15</v>
      </c>
    </row>
    <row r="16" spans="2:13" s="13" customFormat="1" ht="21">
      <c r="E16" s="14" t="s">
        <v>30</v>
      </c>
      <c r="F16" s="15">
        <f>F12/F14</f>
        <v>1</v>
      </c>
    </row>
    <row r="18" spans="2:7" s="13" customFormat="1" ht="10.5">
      <c r="B18" s="12" t="s">
        <v>13</v>
      </c>
    </row>
    <row r="19" spans="2:7" s="13" customFormat="1" ht="21">
      <c r="E19" s="14" t="s">
        <v>2</v>
      </c>
      <c r="F19" s="15">
        <f>C20/SUM(C20:C21)</f>
        <v>9.99000999000999E-4</v>
      </c>
    </row>
    <row r="20" spans="2:7" s="13" customFormat="1" ht="20">
      <c r="B20" s="13" t="s">
        <v>3</v>
      </c>
      <c r="C20" s="13">
        <v>1</v>
      </c>
      <c r="E20" s="16" t="s">
        <v>4</v>
      </c>
      <c r="F20" s="17">
        <f>(C20/SUM(C20:C21)*C22)</f>
        <v>9.8901098901098901E-4</v>
      </c>
    </row>
    <row r="21" spans="2:7" s="13" customFormat="1" ht="20">
      <c r="B21" s="13" t="s">
        <v>6</v>
      </c>
      <c r="C21" s="13">
        <v>1000</v>
      </c>
      <c r="E21" s="16" t="s">
        <v>7</v>
      </c>
      <c r="F21" s="17">
        <f>C21/SUM(C20:C21)*(1-C22)</f>
        <v>9.9900099900099987E-3</v>
      </c>
    </row>
    <row r="22" spans="2:7" s="13" customFormat="1">
      <c r="B22" s="13" t="s">
        <v>9</v>
      </c>
      <c r="C22" s="18">
        <v>0.99</v>
      </c>
      <c r="E22" s="16" t="s">
        <v>10</v>
      </c>
      <c r="F22" s="19">
        <f>SUM(F20:F21)</f>
        <v>1.0979020979020988E-2</v>
      </c>
    </row>
    <row r="24" spans="2:7" s="13" customFormat="1" ht="30">
      <c r="E24" s="14" t="s">
        <v>30</v>
      </c>
      <c r="F24" s="15">
        <f>F20/F22</f>
        <v>9.0081892629663249E-2</v>
      </c>
      <c r="G24" s="16" t="s">
        <v>14</v>
      </c>
    </row>
    <row r="26" spans="2:7" s="12" customFormat="1" ht="10.5">
      <c r="B26" s="12" t="s">
        <v>15</v>
      </c>
    </row>
    <row r="28" spans="2:7" s="13" customFormat="1">
      <c r="B28" s="13" t="s">
        <v>16</v>
      </c>
      <c r="E28" s="20">
        <f>(C33+D35)/E37</f>
        <v>0.97</v>
      </c>
    </row>
    <row r="29" spans="2:7" s="13" customFormat="1" ht="20">
      <c r="B29" s="16" t="s">
        <v>29</v>
      </c>
      <c r="E29" s="20">
        <f>D33/E33</f>
        <v>6.9767441860465115E-2</v>
      </c>
    </row>
    <row r="30" spans="2:7" s="13" customFormat="1" ht="10.5" thickBot="1"/>
    <row r="31" spans="2:7" s="13" customFormat="1">
      <c r="B31" s="1" t="s">
        <v>17</v>
      </c>
      <c r="C31" s="2" t="s">
        <v>18</v>
      </c>
      <c r="D31" s="2" t="s">
        <v>19</v>
      </c>
      <c r="E31" s="2" t="s">
        <v>20</v>
      </c>
    </row>
    <row r="32" spans="2:7" s="13" customFormat="1" ht="10.5" thickBot="1">
      <c r="B32" s="3" t="s">
        <v>21</v>
      </c>
      <c r="C32" s="4"/>
      <c r="D32" s="4"/>
      <c r="E32" s="4"/>
    </row>
    <row r="33" spans="2:5" s="13" customFormat="1">
      <c r="B33" s="1" t="s">
        <v>22</v>
      </c>
      <c r="C33" s="5">
        <v>400</v>
      </c>
      <c r="D33" s="5">
        <v>30</v>
      </c>
      <c r="E33" s="6">
        <v>430</v>
      </c>
    </row>
    <row r="34" spans="2:5" s="13" customFormat="1" ht="18.5" thickBot="1">
      <c r="B34" s="3" t="s">
        <v>23</v>
      </c>
      <c r="C34" s="7" t="s">
        <v>24</v>
      </c>
      <c r="D34" s="7" t="s">
        <v>25</v>
      </c>
      <c r="E34" s="8"/>
    </row>
    <row r="35" spans="2:5" s="13" customFormat="1">
      <c r="B35" s="1" t="s">
        <v>22</v>
      </c>
      <c r="C35" s="9">
        <v>0</v>
      </c>
      <c r="D35" s="9">
        <v>570</v>
      </c>
      <c r="E35" s="6">
        <v>570</v>
      </c>
    </row>
    <row r="36" spans="2:5" s="13" customFormat="1" ht="18.5" thickBot="1">
      <c r="B36" s="3" t="s">
        <v>26</v>
      </c>
      <c r="C36" s="7" t="s">
        <v>27</v>
      </c>
      <c r="D36" s="7" t="s">
        <v>28</v>
      </c>
      <c r="E36" s="8"/>
    </row>
    <row r="37" spans="2:5" s="13" customFormat="1" ht="10.5" thickBot="1">
      <c r="B37" s="10" t="s">
        <v>20</v>
      </c>
      <c r="C37" s="11">
        <v>400</v>
      </c>
      <c r="D37" s="11">
        <v>600</v>
      </c>
      <c r="E37" s="10">
        <v>1000</v>
      </c>
    </row>
  </sheetData>
  <mergeCells count="5">
    <mergeCell ref="C31:C32"/>
    <mergeCell ref="D31:D32"/>
    <mergeCell ref="E31:E32"/>
    <mergeCell ref="E33:E34"/>
    <mergeCell ref="E35:E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2022-09-19T07:36:54Z</dcterms:modified>
</cp:coreProperties>
</file>