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ing-my.sharepoint.com/personal/dmitrii_stepanchenko_ing_com/Documents/Desktop/Teaching/Teaching/Risk-management in Bank/2. credit risk/for side/"/>
    </mc:Choice>
  </mc:AlternateContent>
  <xr:revisionPtr revIDLastSave="0" documentId="13_ncr:1_{9010550B-CD82-4404-BBF9-6730015CE8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tric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D61" i="1" l="1"/>
  <c r="E61" i="1" s="1"/>
  <c r="F61" i="1" s="1"/>
  <c r="G61" i="1" s="1"/>
  <c r="H61" i="1" s="1"/>
  <c r="I61" i="1" s="1"/>
  <c r="J61" i="1" s="1"/>
  <c r="K61" i="1" s="1"/>
  <c r="L61" i="1" s="1"/>
  <c r="M61" i="1" s="1"/>
  <c r="N61" i="1" s="1"/>
  <c r="O61" i="1" s="1"/>
  <c r="D62" i="1"/>
  <c r="E62" i="1" s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D63" i="1"/>
  <c r="E63" i="1" s="1"/>
  <c r="F63" i="1" s="1"/>
  <c r="G63" i="1" s="1"/>
  <c r="H63" i="1" s="1"/>
  <c r="I63" i="1" s="1"/>
  <c r="J63" i="1" s="1"/>
  <c r="K63" i="1" s="1"/>
  <c r="L63" i="1" s="1"/>
  <c r="M63" i="1" s="1"/>
  <c r="N63" i="1" s="1"/>
  <c r="O63" i="1" s="1"/>
  <c r="D64" i="1"/>
  <c r="E64" i="1" s="1"/>
  <c r="F64" i="1" s="1"/>
  <c r="G64" i="1" s="1"/>
  <c r="H64" i="1" s="1"/>
  <c r="I64" i="1" s="1"/>
  <c r="J64" i="1" s="1"/>
  <c r="K64" i="1" s="1"/>
  <c r="L64" i="1" s="1"/>
  <c r="M64" i="1" s="1"/>
  <c r="N64" i="1" s="1"/>
  <c r="O64" i="1" s="1"/>
  <c r="D60" i="1"/>
  <c r="E60" i="1" s="1"/>
  <c r="F60" i="1" s="1"/>
  <c r="G60" i="1" s="1"/>
  <c r="H60" i="1" s="1"/>
  <c r="I60" i="1" s="1"/>
  <c r="J60" i="1" s="1"/>
  <c r="K60" i="1" s="1"/>
  <c r="L60" i="1" s="1"/>
  <c r="M60" i="1" s="1"/>
  <c r="N60" i="1" s="1"/>
  <c r="O60" i="1" s="1"/>
  <c r="D54" i="1"/>
  <c r="E54" i="1" s="1"/>
  <c r="F54" i="1" s="1"/>
  <c r="G54" i="1" s="1"/>
  <c r="H54" i="1" s="1"/>
  <c r="I54" i="1" s="1"/>
  <c r="J54" i="1" s="1"/>
  <c r="K54" i="1" s="1"/>
  <c r="L54" i="1" s="1"/>
  <c r="M54" i="1" s="1"/>
  <c r="N54" i="1" s="1"/>
  <c r="O54" i="1" s="1"/>
  <c r="D55" i="1"/>
  <c r="E55" i="1" s="1"/>
  <c r="F55" i="1" s="1"/>
  <c r="G55" i="1" s="1"/>
  <c r="H55" i="1" s="1"/>
  <c r="I55" i="1" s="1"/>
  <c r="J55" i="1" s="1"/>
  <c r="K55" i="1" s="1"/>
  <c r="L55" i="1" s="1"/>
  <c r="M55" i="1" s="1"/>
  <c r="N55" i="1" s="1"/>
  <c r="O55" i="1" s="1"/>
  <c r="D56" i="1"/>
  <c r="E56" i="1" s="1"/>
  <c r="F56" i="1" s="1"/>
  <c r="G56" i="1" s="1"/>
  <c r="H56" i="1" s="1"/>
  <c r="I56" i="1" s="1"/>
  <c r="J56" i="1" s="1"/>
  <c r="K56" i="1" s="1"/>
  <c r="L56" i="1" s="1"/>
  <c r="M56" i="1" s="1"/>
  <c r="N56" i="1" s="1"/>
  <c r="O56" i="1" s="1"/>
  <c r="D57" i="1"/>
  <c r="E57" i="1" s="1"/>
  <c r="F57" i="1" s="1"/>
  <c r="G57" i="1" s="1"/>
  <c r="H57" i="1" s="1"/>
  <c r="I57" i="1" s="1"/>
  <c r="J57" i="1" s="1"/>
  <c r="K57" i="1" s="1"/>
  <c r="L57" i="1" s="1"/>
  <c r="M57" i="1" s="1"/>
  <c r="N57" i="1" s="1"/>
  <c r="O57" i="1" s="1"/>
  <c r="D58" i="1"/>
  <c r="E58" i="1" s="1"/>
  <c r="F58" i="1" s="1"/>
  <c r="G58" i="1" s="1"/>
  <c r="H58" i="1" s="1"/>
  <c r="I58" i="1" s="1"/>
  <c r="J58" i="1" s="1"/>
  <c r="K58" i="1" s="1"/>
  <c r="L58" i="1" s="1"/>
  <c r="M58" i="1" s="1"/>
  <c r="N58" i="1" s="1"/>
  <c r="O58" i="1" s="1"/>
  <c r="D59" i="1"/>
  <c r="E59" i="1" s="1"/>
  <c r="F59" i="1" s="1"/>
  <c r="G59" i="1" s="1"/>
  <c r="H59" i="1" s="1"/>
  <c r="I59" i="1" s="1"/>
  <c r="J59" i="1" s="1"/>
  <c r="K59" i="1" s="1"/>
  <c r="L59" i="1" s="1"/>
  <c r="M59" i="1" s="1"/>
  <c r="N59" i="1" s="1"/>
  <c r="O59" i="1" s="1"/>
  <c r="D65" i="1"/>
  <c r="E65" i="1" s="1"/>
  <c r="F65" i="1" s="1"/>
  <c r="G65" i="1" s="1"/>
  <c r="H65" i="1" s="1"/>
  <c r="I65" i="1" s="1"/>
  <c r="J65" i="1" s="1"/>
  <c r="K65" i="1" s="1"/>
  <c r="L65" i="1" s="1"/>
  <c r="M65" i="1" s="1"/>
  <c r="N65" i="1" s="1"/>
  <c r="O65" i="1" s="1"/>
  <c r="D66" i="1"/>
  <c r="E66" i="1" s="1"/>
  <c r="F66" i="1" s="1"/>
  <c r="G66" i="1" s="1"/>
  <c r="H66" i="1" s="1"/>
  <c r="I66" i="1" s="1"/>
  <c r="J66" i="1" s="1"/>
  <c r="K66" i="1" s="1"/>
  <c r="L66" i="1" s="1"/>
  <c r="M66" i="1" s="1"/>
  <c r="N66" i="1" s="1"/>
  <c r="D67" i="1"/>
  <c r="E67" i="1" s="1"/>
  <c r="F67" i="1" s="1"/>
  <c r="D68" i="1"/>
  <c r="E68" i="1" s="1"/>
  <c r="F68" i="1" s="1"/>
  <c r="D69" i="1"/>
  <c r="E69" i="1" s="1"/>
  <c r="F69" i="1" s="1"/>
  <c r="G69" i="1" s="1"/>
  <c r="H69" i="1" s="1"/>
  <c r="I69" i="1" s="1"/>
  <c r="J69" i="1" s="1"/>
  <c r="K69" i="1" s="1"/>
  <c r="D70" i="1"/>
  <c r="E70" i="1" s="1"/>
  <c r="F70" i="1" s="1"/>
  <c r="G70" i="1" s="1"/>
  <c r="H70" i="1" s="1"/>
  <c r="I70" i="1" s="1"/>
  <c r="J70" i="1" s="1"/>
  <c r="D71" i="1"/>
  <c r="E71" i="1" s="1"/>
  <c r="F71" i="1" s="1"/>
  <c r="G71" i="1" s="1"/>
  <c r="H71" i="1" s="1"/>
  <c r="I71" i="1" s="1"/>
  <c r="D72" i="1"/>
  <c r="E72" i="1" s="1"/>
  <c r="F72" i="1" s="1"/>
  <c r="G72" i="1" s="1"/>
  <c r="H72" i="1" s="1"/>
  <c r="D73" i="1"/>
  <c r="E73" i="1" s="1"/>
  <c r="F73" i="1" s="1"/>
  <c r="G73" i="1" s="1"/>
  <c r="D74" i="1"/>
  <c r="E74" i="1" s="1"/>
  <c r="F74" i="1" s="1"/>
  <c r="D75" i="1"/>
  <c r="E75" i="1" s="1"/>
  <c r="D76" i="1"/>
  <c r="D53" i="1"/>
  <c r="E53" i="1" s="1"/>
  <c r="F53" i="1" s="1"/>
  <c r="G53" i="1" s="1"/>
  <c r="H53" i="1" s="1"/>
  <c r="I53" i="1" s="1"/>
  <c r="J53" i="1" s="1"/>
  <c r="K53" i="1" s="1"/>
  <c r="L53" i="1" s="1"/>
  <c r="M53" i="1" s="1"/>
  <c r="N53" i="1" s="1"/>
  <c r="O53" i="1" s="1"/>
  <c r="C54" i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G68" i="1" l="1"/>
  <c r="H68" i="1" s="1"/>
  <c r="I68" i="1" s="1"/>
  <c r="J68" i="1" s="1"/>
  <c r="K68" i="1" s="1"/>
  <c r="L68" i="1" s="1"/>
  <c r="G67" i="1"/>
  <c r="H67" i="1" s="1"/>
  <c r="I67" i="1" s="1"/>
  <c r="J67" i="1" s="1"/>
  <c r="K67" i="1" s="1"/>
  <c r="L67" i="1" s="1"/>
  <c r="M67" i="1" s="1"/>
  <c r="E12" i="1"/>
  <c r="F13" i="1" s="1"/>
  <c r="G14" i="1" s="1"/>
  <c r="H15" i="1" s="1"/>
  <c r="H25" i="1" s="1"/>
  <c r="D12" i="1"/>
  <c r="D22" i="1" s="1"/>
  <c r="E11" i="1"/>
  <c r="F11" i="1" s="1"/>
  <c r="G11" i="1" s="1"/>
  <c r="H11" i="1" s="1"/>
  <c r="I11" i="1" s="1"/>
  <c r="J11" i="1" s="1"/>
  <c r="K11" i="1" s="1"/>
  <c r="L11" i="1" s="1"/>
  <c r="C16" i="1"/>
  <c r="D10" i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E13" i="1" l="1"/>
  <c r="M11" i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M12" i="1"/>
  <c r="J12" i="1"/>
  <c r="L12" i="1"/>
  <c r="K12" i="1"/>
  <c r="I12" i="1"/>
  <c r="H12" i="1"/>
  <c r="G12" i="1"/>
  <c r="F12" i="1"/>
  <c r="E22" i="1"/>
  <c r="G24" i="1"/>
  <c r="F23" i="1"/>
  <c r="E16" i="1"/>
  <c r="D16" i="1"/>
  <c r="F14" i="1" l="1"/>
  <c r="G15" i="1" s="1"/>
  <c r="G25" i="1" s="1"/>
  <c r="E23" i="1"/>
  <c r="T12" i="1"/>
  <c r="U13" i="1" s="1"/>
  <c r="S12" i="1"/>
  <c r="T13" i="1" s="1"/>
  <c r="X12" i="1"/>
  <c r="X22" i="1" s="1"/>
  <c r="P12" i="1"/>
  <c r="P22" i="1" s="1"/>
  <c r="N12" i="1"/>
  <c r="N22" i="1" s="1"/>
  <c r="Q12" i="1"/>
  <c r="R13" i="1" s="1"/>
  <c r="V12" i="1"/>
  <c r="V22" i="1" s="1"/>
  <c r="Y12" i="1"/>
  <c r="Y22" i="1" s="1"/>
  <c r="O12" i="1"/>
  <c r="P13" i="1" s="1"/>
  <c r="R12" i="1"/>
  <c r="S13" i="1" s="1"/>
  <c r="U12" i="1"/>
  <c r="U22" i="1" s="1"/>
  <c r="W12" i="1"/>
  <c r="X13" i="1" s="1"/>
  <c r="Z12" i="1"/>
  <c r="Z22" i="1" s="1"/>
  <c r="H28" i="1"/>
  <c r="H29" i="1" s="1"/>
  <c r="H13" i="1"/>
  <c r="G22" i="1"/>
  <c r="M13" i="1"/>
  <c r="L22" i="1"/>
  <c r="I13" i="1"/>
  <c r="H22" i="1"/>
  <c r="G13" i="1"/>
  <c r="F22" i="1"/>
  <c r="J13" i="1"/>
  <c r="I22" i="1"/>
  <c r="L13" i="1"/>
  <c r="K22" i="1"/>
  <c r="N13" i="1"/>
  <c r="M22" i="1"/>
  <c r="K13" i="1"/>
  <c r="J22" i="1"/>
  <c r="F16" i="1" l="1"/>
  <c r="F24" i="1"/>
  <c r="G28" i="1" s="1"/>
  <c r="G29" i="1" s="1"/>
  <c r="V13" i="1"/>
  <c r="W14" i="1" s="1"/>
  <c r="Y13" i="1"/>
  <c r="Y23" i="1" s="1"/>
  <c r="O13" i="1"/>
  <c r="O23" i="1" s="1"/>
  <c r="Q13" i="1"/>
  <c r="Q23" i="1" s="1"/>
  <c r="O22" i="1"/>
  <c r="T22" i="1"/>
  <c r="S22" i="1"/>
  <c r="W22" i="1"/>
  <c r="W13" i="1"/>
  <c r="X14" i="1" s="1"/>
  <c r="Z13" i="1"/>
  <c r="Z23" i="1" s="1"/>
  <c r="R22" i="1"/>
  <c r="Q22" i="1"/>
  <c r="I14" i="1"/>
  <c r="H23" i="1"/>
  <c r="O14" i="1"/>
  <c r="N23" i="1"/>
  <c r="Y14" i="1"/>
  <c r="X23" i="1"/>
  <c r="L14" i="1"/>
  <c r="K23" i="1"/>
  <c r="H14" i="1"/>
  <c r="H16" i="1" s="1"/>
  <c r="G23" i="1"/>
  <c r="G32" i="1" s="1"/>
  <c r="G34" i="1" s="1"/>
  <c r="U14" i="1"/>
  <c r="T23" i="1"/>
  <c r="Q14" i="1"/>
  <c r="P23" i="1"/>
  <c r="S14" i="1"/>
  <c r="R23" i="1"/>
  <c r="T14" i="1"/>
  <c r="S23" i="1"/>
  <c r="M14" i="1"/>
  <c r="L23" i="1"/>
  <c r="N14" i="1"/>
  <c r="M23" i="1"/>
  <c r="K14" i="1"/>
  <c r="J23" i="1"/>
  <c r="V14" i="1"/>
  <c r="U23" i="1"/>
  <c r="J14" i="1"/>
  <c r="I23" i="1"/>
  <c r="G16" i="1"/>
  <c r="V23" i="1" l="1"/>
  <c r="Z14" i="1"/>
  <c r="Z24" i="1" s="1"/>
  <c r="R14" i="1"/>
  <c r="S15" i="1" s="1"/>
  <c r="W23" i="1"/>
  <c r="P14" i="1"/>
  <c r="Q15" i="1" s="1"/>
  <c r="Q25" i="1" s="1"/>
  <c r="AA22" i="1"/>
  <c r="O15" i="1"/>
  <c r="N24" i="1"/>
  <c r="Y15" i="1"/>
  <c r="X24" i="1"/>
  <c r="N15" i="1"/>
  <c r="N25" i="1" s="1"/>
  <c r="M24" i="1"/>
  <c r="N28" i="1" s="1"/>
  <c r="R15" i="1"/>
  <c r="R25" i="1" s="1"/>
  <c r="Q24" i="1"/>
  <c r="M15" i="1"/>
  <c r="L24" i="1"/>
  <c r="K15" i="1"/>
  <c r="K25" i="1" s="1"/>
  <c r="J24" i="1"/>
  <c r="U15" i="1"/>
  <c r="T24" i="1"/>
  <c r="Z15" i="1"/>
  <c r="Y24" i="1"/>
  <c r="W15" i="1"/>
  <c r="W25" i="1" s="1"/>
  <c r="V24" i="1"/>
  <c r="L15" i="1"/>
  <c r="L25" i="1" s="1"/>
  <c r="K24" i="1"/>
  <c r="J15" i="1"/>
  <c r="J25" i="1" s="1"/>
  <c r="I24" i="1"/>
  <c r="X15" i="1"/>
  <c r="X25" i="1" s="1"/>
  <c r="W24" i="1"/>
  <c r="T15" i="1"/>
  <c r="T25" i="1" s="1"/>
  <c r="S24" i="1"/>
  <c r="V15" i="1"/>
  <c r="V25" i="1" s="1"/>
  <c r="U24" i="1"/>
  <c r="P15" i="1"/>
  <c r="P25" i="1" s="1"/>
  <c r="O24" i="1"/>
  <c r="I15" i="1"/>
  <c r="I25" i="1" s="1"/>
  <c r="H24" i="1"/>
  <c r="H32" i="1" s="1"/>
  <c r="H34" i="1" s="1"/>
  <c r="AA23" i="1" l="1"/>
  <c r="N32" i="1"/>
  <c r="N34" i="1" s="1"/>
  <c r="R24" i="1"/>
  <c r="L31" i="1"/>
  <c r="E31" i="1"/>
  <c r="F31" i="1"/>
  <c r="Q31" i="1"/>
  <c r="T31" i="1"/>
  <c r="V31" i="1"/>
  <c r="I31" i="1"/>
  <c r="Y31" i="1"/>
  <c r="P24" i="1"/>
  <c r="AA24" i="1" s="1"/>
  <c r="P31" i="1"/>
  <c r="R31" i="1"/>
  <c r="G31" i="1"/>
  <c r="U31" i="1"/>
  <c r="X31" i="1"/>
  <c r="M31" i="1"/>
  <c r="K31" i="1"/>
  <c r="J31" i="1"/>
  <c r="O31" i="1"/>
  <c r="S31" i="1"/>
  <c r="Z31" i="1"/>
  <c r="H31" i="1"/>
  <c r="N31" i="1"/>
  <c r="W31" i="1"/>
  <c r="Q16" i="1"/>
  <c r="K32" i="1"/>
  <c r="K34" i="1" s="1"/>
  <c r="V32" i="1"/>
  <c r="V34" i="1" s="1"/>
  <c r="X32" i="1"/>
  <c r="X34" i="1" s="1"/>
  <c r="T32" i="1"/>
  <c r="T34" i="1" s="1"/>
  <c r="L32" i="1"/>
  <c r="L34" i="1" s="1"/>
  <c r="R32" i="1"/>
  <c r="R34" i="1" s="1"/>
  <c r="W32" i="1"/>
  <c r="W34" i="1" s="1"/>
  <c r="I32" i="1"/>
  <c r="I34" i="1" s="1"/>
  <c r="Q32" i="1"/>
  <c r="Q34" i="1" s="1"/>
  <c r="J32" i="1"/>
  <c r="J34" i="1" s="1"/>
  <c r="W28" i="1"/>
  <c r="W29" i="1" s="1"/>
  <c r="X28" i="1"/>
  <c r="X29" i="1" s="1"/>
  <c r="K28" i="1"/>
  <c r="K29" i="1" s="1"/>
  <c r="I28" i="1"/>
  <c r="I29" i="1" s="1"/>
  <c r="J28" i="1"/>
  <c r="J29" i="1" s="1"/>
  <c r="R28" i="1"/>
  <c r="R29" i="1" s="1"/>
  <c r="V28" i="1"/>
  <c r="V29" i="1" s="1"/>
  <c r="L28" i="1"/>
  <c r="L29" i="1" s="1"/>
  <c r="N29" i="1"/>
  <c r="P28" i="1"/>
  <c r="P29" i="1" s="1"/>
  <c r="T28" i="1"/>
  <c r="T29" i="1" s="1"/>
  <c r="V16" i="1"/>
  <c r="R16" i="1"/>
  <c r="X16" i="1"/>
  <c r="K16" i="1"/>
  <c r="P16" i="1"/>
  <c r="W16" i="1"/>
  <c r="J16" i="1"/>
  <c r="N16" i="1"/>
  <c r="S16" i="1"/>
  <c r="S25" i="1"/>
  <c r="S28" i="1" s="1"/>
  <c r="S29" i="1" s="1"/>
  <c r="L16" i="1"/>
  <c r="T16" i="1"/>
  <c r="M25" i="1"/>
  <c r="M16" i="1"/>
  <c r="Y25" i="1"/>
  <c r="Y28" i="1" s="1"/>
  <c r="Y29" i="1" s="1"/>
  <c r="Y16" i="1"/>
  <c r="Z25" i="1"/>
  <c r="Z16" i="1"/>
  <c r="I16" i="1"/>
  <c r="U25" i="1"/>
  <c r="U28" i="1" s="1"/>
  <c r="U29" i="1" s="1"/>
  <c r="U16" i="1"/>
  <c r="O25" i="1"/>
  <c r="O28" i="1" s="1"/>
  <c r="O29" i="1" s="1"/>
  <c r="O16" i="1"/>
  <c r="Q28" i="1" l="1"/>
  <c r="Q29" i="1" s="1"/>
  <c r="P32" i="1"/>
  <c r="P34" i="1" s="1"/>
  <c r="S32" i="1"/>
  <c r="S34" i="1" s="1"/>
  <c r="U32" i="1"/>
  <c r="U34" i="1" s="1"/>
  <c r="M28" i="1"/>
  <c r="M29" i="1" s="1"/>
  <c r="M32" i="1"/>
  <c r="M34" i="1" s="1"/>
  <c r="Z28" i="1"/>
  <c r="Z29" i="1" s="1"/>
  <c r="Z32" i="1"/>
  <c r="Z34" i="1" s="1"/>
  <c r="Y32" i="1"/>
  <c r="Y34" i="1" s="1"/>
  <c r="O32" i="1"/>
  <c r="O34" i="1" s="1"/>
  <c r="AA25" i="1"/>
</calcChain>
</file>

<file path=xl/sharedStrings.xml><?xml version="1.0" encoding="utf-8"?>
<sst xmlns="http://schemas.openxmlformats.org/spreadsheetml/2006/main" count="48" uniqueCount="38">
  <si>
    <t>Overdue 1-30</t>
  </si>
  <si>
    <t>Overdue 31-60</t>
  </si>
  <si>
    <t>Overdue 61-90</t>
  </si>
  <si>
    <t>Overdue 90+</t>
  </si>
  <si>
    <t>Current date</t>
  </si>
  <si>
    <t>Total</t>
  </si>
  <si>
    <t>Hazard rate - operational</t>
  </si>
  <si>
    <t>Change in hazard rates in st.dev</t>
  </si>
  <si>
    <t>Hazard rate*balance=estimation of transition of the non-overdue portfolio in default on 4-month horizon</t>
  </si>
  <si>
    <t>Hazard rate - full</t>
  </si>
  <si>
    <t>Step 1</t>
  </si>
  <si>
    <t>Step 2</t>
  </si>
  <si>
    <t>Operational estimation of losses (rub)</t>
  </si>
  <si>
    <t>Vintage analysis  - applied for monitoring on the level of generation of origination</t>
  </si>
  <si>
    <t>Hazard rate analysis - applied for monitoring on whole portfolio level</t>
  </si>
  <si>
    <t>30+ mob 6</t>
  </si>
  <si>
    <t>90+ mob 6</t>
  </si>
  <si>
    <t>90+ mob 12</t>
  </si>
  <si>
    <t>Reporting date</t>
  </si>
  <si>
    <t>Month on balance (MOB) =&gt;</t>
  </si>
  <si>
    <t>Generations of origination
                       V</t>
  </si>
  <si>
    <t>Overdue 30+</t>
  </si>
  <si>
    <t>!!!FIFO / LIFO considerations</t>
  </si>
  <si>
    <t>Total amount at origination</t>
  </si>
  <si>
    <t>ST deviation</t>
  </si>
  <si>
    <t>30+ mob 1-3</t>
  </si>
  <si>
    <t>fraud indicator</t>
  </si>
  <si>
    <t>The significant assumptions for calculations below: 
- monthly payment, 
- a lot of data</t>
  </si>
  <si>
    <t>Used as</t>
  </si>
  <si>
    <t>Metrics</t>
  </si>
  <si>
    <t>%</t>
  </si>
  <si>
    <t>deterioration indicator of incoming stream</t>
  </si>
  <si>
    <t xml:space="preserve">The portfolio starts it's existence </t>
  </si>
  <si>
    <t>V</t>
  </si>
  <si>
    <t>1. Data on overdue</t>
  </si>
  <si>
    <t>2. Roll rates calculation</t>
  </si>
  <si>
    <t>Dates</t>
  </si>
  <si>
    <t>Non overdue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</si>
</sst>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/m/yy;@"/>
    <numFmt numFmtId="166" formatCode="_-* #,##0.0_-;\-* #,##0.0_-;_-* &quot;-&quot;??_-;_-@_-"/>
    <numFmt numFmtId="167" formatCode="0.0%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vertical="center"/>
    </xf>
    <xf numFmtId="164" fontId="1" fillId="0" borderId="0" xfId="1" applyFont="1" applyAlignment="1">
      <alignment vertical="center"/>
    </xf>
    <xf numFmtId="166" fontId="1" fillId="0" borderId="0" xfId="1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167" fontId="1" fillId="0" borderId="0" xfId="2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2" borderId="0" xfId="0" applyFont="1" applyFill="1" applyAlignment="1">
      <alignment vertical="center"/>
    </xf>
    <xf numFmtId="167" fontId="3" fillId="0" borderId="0" xfId="2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6" fontId="3" fillId="0" borderId="0" xfId="1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metrics!$B$53:$B$76</c:f>
              <c:numCache>
                <c:formatCode>d/m/yy;@</c:formatCode>
                <c:ptCount val="24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</c:numCache>
            </c:numRef>
          </c:cat>
          <c:val>
            <c:numRef>
              <c:f>metrics!$F$53:$F$76</c:f>
              <c:numCache>
                <c:formatCode>0.0%</c:formatCode>
                <c:ptCount val="24"/>
                <c:pt idx="0">
                  <c:v>1.0999999999999999E-2</c:v>
                </c:pt>
                <c:pt idx="1">
                  <c:v>1.0999999999999999E-2</c:v>
                </c:pt>
                <c:pt idx="2">
                  <c:v>1.0999999999999999E-2</c:v>
                </c:pt>
                <c:pt idx="3">
                  <c:v>1.2E-2</c:v>
                </c:pt>
                <c:pt idx="4">
                  <c:v>0.01</c:v>
                </c:pt>
                <c:pt idx="5">
                  <c:v>0.01</c:v>
                </c:pt>
                <c:pt idx="6">
                  <c:v>1.0999999999999999E-2</c:v>
                </c:pt>
                <c:pt idx="7">
                  <c:v>0.02</c:v>
                </c:pt>
                <c:pt idx="8">
                  <c:v>1.7000000000000001E-2</c:v>
                </c:pt>
                <c:pt idx="9">
                  <c:v>1.6E-2</c:v>
                </c:pt>
                <c:pt idx="10">
                  <c:v>1.7000000000000001E-2</c:v>
                </c:pt>
                <c:pt idx="11">
                  <c:v>1.4E-2</c:v>
                </c:pt>
                <c:pt idx="12">
                  <c:v>0.01</c:v>
                </c:pt>
                <c:pt idx="13">
                  <c:v>1.2E-2</c:v>
                </c:pt>
                <c:pt idx="14">
                  <c:v>1.0999999999999999E-2</c:v>
                </c:pt>
                <c:pt idx="15">
                  <c:v>0.01</c:v>
                </c:pt>
                <c:pt idx="16">
                  <c:v>1.0999999999999999E-2</c:v>
                </c:pt>
                <c:pt idx="17">
                  <c:v>0.01</c:v>
                </c:pt>
                <c:pt idx="18">
                  <c:v>1.0999999999999999E-2</c:v>
                </c:pt>
                <c:pt idx="19">
                  <c:v>8.0000000000000002E-3</c:v>
                </c:pt>
                <c:pt idx="20">
                  <c:v>9.0000000000000011E-3</c:v>
                </c:pt>
                <c:pt idx="21">
                  <c:v>0.01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08C-436B-A614-416EB8370FE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72119216"/>
        <c:axId val="972125872"/>
      </c:lineChart>
      <c:dateAx>
        <c:axId val="97211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/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972125872"/>
        <c:crosses val="autoZero"/>
        <c:auto val="1"/>
        <c:lblOffset val="100"/>
        <c:baseTimeUnit val="months"/>
      </c:dateAx>
      <c:valAx>
        <c:axId val="97212587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972119216"/>
        <c:crossesAt val="42700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76</xdr:row>
      <xdr:rowOff>99060</xdr:rowOff>
    </xdr:from>
    <xdr:to>
      <xdr:col>14</xdr:col>
      <xdr:colOff>464820</xdr:colOff>
      <xdr:row>102</xdr:row>
      <xdr:rowOff>45720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39FB20-C5C3-92D8-8F6A-0C9B547BBD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76"/>
  <sheetViews>
    <sheetView tabSelected="1" topLeftCell="A53" workbookViewId="0">
      <pane xSplit="2" topLeftCell="C1" activePane="topRight" state="frozen"/>
      <selection pane="topRight" activeCell="S63" sqref="S63"/>
    </sheetView>
  </sheetViews>
  <sheetFormatPr defaultRowHeight="10.199999999999999" x14ac:dyDescent="0.3"/>
  <cols>
    <col min="1" max="1" width="8.88671875" style="1"/>
    <col min="2" max="2" width="38.109375" style="1" customWidth="1"/>
    <col min="3" max="3" width="9.44140625" style="1" customWidth="1"/>
    <col min="4" max="26" width="7" style="1" customWidth="1"/>
    <col min="27" max="16384" width="8.88671875" style="1"/>
  </cols>
  <sheetData>
    <row r="2" spans="1:26" ht="30.6" x14ac:dyDescent="0.3">
      <c r="B2" s="3" t="s">
        <v>27</v>
      </c>
    </row>
    <row r="4" spans="1:26" s="10" customFormat="1" x14ac:dyDescent="0.3">
      <c r="B4" s="10" t="s">
        <v>14</v>
      </c>
    </row>
    <row r="6" spans="1:26" x14ac:dyDescent="0.3">
      <c r="A6" s="2" t="s">
        <v>10</v>
      </c>
      <c r="B6" s="2" t="s">
        <v>34</v>
      </c>
    </row>
    <row r="7" spans="1:26" x14ac:dyDescent="0.3">
      <c r="A7" s="2"/>
      <c r="B7" s="2"/>
    </row>
    <row r="8" spans="1:26" x14ac:dyDescent="0.3">
      <c r="C8" s="2" t="s">
        <v>32</v>
      </c>
    </row>
    <row r="9" spans="1:26" x14ac:dyDescent="0.3">
      <c r="C9" s="13" t="s">
        <v>33</v>
      </c>
    </row>
    <row r="10" spans="1:26" x14ac:dyDescent="0.3">
      <c r="B10" s="3" t="s">
        <v>36</v>
      </c>
      <c r="C10" s="4">
        <v>42736</v>
      </c>
      <c r="D10" s="4">
        <f>EOMONTH(C10,0)+1</f>
        <v>42767</v>
      </c>
      <c r="E10" s="4">
        <f t="shared" ref="E10" si="0">EOMONTH(D10,0)+1</f>
        <v>42795</v>
      </c>
      <c r="F10" s="4">
        <f t="shared" ref="F10" si="1">EOMONTH(E10,0)+1</f>
        <v>42826</v>
      </c>
      <c r="G10" s="4">
        <f t="shared" ref="G10" si="2">EOMONTH(F10,0)+1</f>
        <v>42856</v>
      </c>
      <c r="H10" s="4">
        <f t="shared" ref="H10" si="3">EOMONTH(G10,0)+1</f>
        <v>42887</v>
      </c>
      <c r="I10" s="4">
        <f t="shared" ref="I10" si="4">EOMONTH(H10,0)+1</f>
        <v>42917</v>
      </c>
      <c r="J10" s="4">
        <f t="shared" ref="J10" si="5">EOMONTH(I10,0)+1</f>
        <v>42948</v>
      </c>
      <c r="K10" s="4">
        <f t="shared" ref="K10" si="6">EOMONTH(J10,0)+1</f>
        <v>42979</v>
      </c>
      <c r="L10" s="4">
        <f t="shared" ref="L10" si="7">EOMONTH(K10,0)+1</f>
        <v>43009</v>
      </c>
      <c r="M10" s="4">
        <f t="shared" ref="M10" si="8">EOMONTH(L10,0)+1</f>
        <v>43040</v>
      </c>
      <c r="N10" s="4">
        <f t="shared" ref="N10" si="9">EOMONTH(M10,0)+1</f>
        <v>43070</v>
      </c>
      <c r="O10" s="4">
        <f t="shared" ref="O10" si="10">EOMONTH(N10,0)+1</f>
        <v>43101</v>
      </c>
      <c r="P10" s="4">
        <f t="shared" ref="P10" si="11">EOMONTH(O10,0)+1</f>
        <v>43132</v>
      </c>
      <c r="Q10" s="4">
        <f t="shared" ref="Q10" si="12">EOMONTH(P10,0)+1</f>
        <v>43160</v>
      </c>
      <c r="R10" s="4">
        <f t="shared" ref="R10" si="13">EOMONTH(Q10,0)+1</f>
        <v>43191</v>
      </c>
      <c r="S10" s="4">
        <f t="shared" ref="S10" si="14">EOMONTH(R10,0)+1</f>
        <v>43221</v>
      </c>
      <c r="T10" s="4">
        <f t="shared" ref="T10" si="15">EOMONTH(S10,0)+1</f>
        <v>43252</v>
      </c>
      <c r="U10" s="4">
        <f t="shared" ref="U10" si="16">EOMONTH(T10,0)+1</f>
        <v>43282</v>
      </c>
      <c r="V10" s="4">
        <f t="shared" ref="V10" si="17">EOMONTH(U10,0)+1</f>
        <v>43313</v>
      </c>
      <c r="W10" s="4">
        <f t="shared" ref="W10" si="18">EOMONTH(V10,0)+1</f>
        <v>43344</v>
      </c>
      <c r="X10" s="4">
        <f t="shared" ref="X10" si="19">EOMONTH(W10,0)+1</f>
        <v>43374</v>
      </c>
      <c r="Y10" s="4">
        <f t="shared" ref="Y10" si="20">EOMONTH(X10,0)+1</f>
        <v>43405</v>
      </c>
      <c r="Z10" s="4">
        <f t="shared" ref="Z10" si="21">EOMONTH(Y10,0)+1</f>
        <v>43435</v>
      </c>
    </row>
    <row r="11" spans="1:26" x14ac:dyDescent="0.3">
      <c r="B11" s="1" t="s">
        <v>37</v>
      </c>
      <c r="C11" s="6">
        <v>550</v>
      </c>
      <c r="D11" s="6">
        <v>600</v>
      </c>
      <c r="E11" s="6">
        <f ca="1">D11+RANDBETWEEN(-30,120)</f>
        <v>659</v>
      </c>
      <c r="F11" s="6">
        <f t="shared" ref="F11:Z11" ca="1" si="22">E11+RANDBETWEEN(-30,120)</f>
        <v>674</v>
      </c>
      <c r="G11" s="6">
        <f t="shared" ca="1" si="22"/>
        <v>664</v>
      </c>
      <c r="H11" s="6">
        <f t="shared" ca="1" si="22"/>
        <v>649</v>
      </c>
      <c r="I11" s="6">
        <f t="shared" ca="1" si="22"/>
        <v>745</v>
      </c>
      <c r="J11" s="6">
        <f t="shared" ca="1" si="22"/>
        <v>796</v>
      </c>
      <c r="K11" s="6">
        <f t="shared" ca="1" si="22"/>
        <v>833</v>
      </c>
      <c r="L11" s="6">
        <f t="shared" ca="1" si="22"/>
        <v>861</v>
      </c>
      <c r="M11" s="6">
        <f t="shared" ca="1" si="22"/>
        <v>908</v>
      </c>
      <c r="N11" s="6">
        <f t="shared" ca="1" si="22"/>
        <v>955</v>
      </c>
      <c r="O11" s="6">
        <f t="shared" ca="1" si="22"/>
        <v>1065</v>
      </c>
      <c r="P11" s="6">
        <f t="shared" ca="1" si="22"/>
        <v>1064</v>
      </c>
      <c r="Q11" s="6">
        <f t="shared" ca="1" si="22"/>
        <v>1046</v>
      </c>
      <c r="R11" s="6">
        <f t="shared" ca="1" si="22"/>
        <v>1067</v>
      </c>
      <c r="S11" s="6">
        <f t="shared" ca="1" si="22"/>
        <v>1127</v>
      </c>
      <c r="T11" s="6">
        <f t="shared" ca="1" si="22"/>
        <v>1099</v>
      </c>
      <c r="U11" s="6">
        <f t="shared" ca="1" si="22"/>
        <v>1189</v>
      </c>
      <c r="V11" s="6">
        <f t="shared" ca="1" si="22"/>
        <v>1236</v>
      </c>
      <c r="W11" s="6">
        <f t="shared" ca="1" si="22"/>
        <v>1342</v>
      </c>
      <c r="X11" s="6">
        <f t="shared" ca="1" si="22"/>
        <v>1396</v>
      </c>
      <c r="Y11" s="6">
        <f t="shared" ca="1" si="22"/>
        <v>1440</v>
      </c>
      <c r="Z11" s="6">
        <f t="shared" ca="1" si="22"/>
        <v>1523</v>
      </c>
    </row>
    <row r="12" spans="1:26" x14ac:dyDescent="0.3">
      <c r="B12" s="1" t="s">
        <v>0</v>
      </c>
      <c r="C12" s="6"/>
      <c r="D12" s="6">
        <f ca="1">C11*RANDBETWEEN(7,12)/100</f>
        <v>60.5</v>
      </c>
      <c r="E12" s="6">
        <f t="shared" ref="E12:L12" ca="1" si="23">D11*RANDBETWEEN(7,12)/100</f>
        <v>42</v>
      </c>
      <c r="F12" s="6">
        <f t="shared" ca="1" si="23"/>
        <v>65.900000000000006</v>
      </c>
      <c r="G12" s="6">
        <f t="shared" ca="1" si="23"/>
        <v>60.66</v>
      </c>
      <c r="H12" s="6">
        <f t="shared" ca="1" si="23"/>
        <v>59.76</v>
      </c>
      <c r="I12" s="6">
        <f t="shared" ca="1" si="23"/>
        <v>58.41</v>
      </c>
      <c r="J12" s="6">
        <f t="shared" ca="1" si="23"/>
        <v>52.15</v>
      </c>
      <c r="K12" s="6">
        <f t="shared" ca="1" si="23"/>
        <v>95.52</v>
      </c>
      <c r="L12" s="6">
        <f t="shared" ca="1" si="23"/>
        <v>83.3</v>
      </c>
      <c r="M12" s="6">
        <f ca="1">L11*RANDBETWEEN(7,12)/100</f>
        <v>103.32</v>
      </c>
      <c r="N12" s="6">
        <f ca="1">M11*RANDBETWEEN(20,30)/100</f>
        <v>263.32</v>
      </c>
      <c r="O12" s="6">
        <f t="shared" ref="O12:Z12" ca="1" si="24">N11*RANDBETWEEN(20,30)/100</f>
        <v>200.55</v>
      </c>
      <c r="P12" s="6">
        <f t="shared" ca="1" si="24"/>
        <v>223.65</v>
      </c>
      <c r="Q12" s="6">
        <f t="shared" ca="1" si="24"/>
        <v>223.44</v>
      </c>
      <c r="R12" s="6">
        <f t="shared" ca="1" si="24"/>
        <v>261.5</v>
      </c>
      <c r="S12" s="6">
        <f t="shared" ca="1" si="24"/>
        <v>234.74</v>
      </c>
      <c r="T12" s="6">
        <f t="shared" ca="1" si="24"/>
        <v>315.56</v>
      </c>
      <c r="U12" s="6">
        <f t="shared" ca="1" si="24"/>
        <v>219.8</v>
      </c>
      <c r="V12" s="6">
        <f t="shared" ca="1" si="24"/>
        <v>344.81</v>
      </c>
      <c r="W12" s="6">
        <f t="shared" ca="1" si="24"/>
        <v>284.27999999999997</v>
      </c>
      <c r="X12" s="6">
        <f t="shared" ca="1" si="24"/>
        <v>348.92</v>
      </c>
      <c r="Y12" s="6">
        <f t="shared" ca="1" si="24"/>
        <v>335.04</v>
      </c>
      <c r="Z12" s="6">
        <f t="shared" ca="1" si="24"/>
        <v>302.39999999999998</v>
      </c>
    </row>
    <row r="13" spans="1:26" x14ac:dyDescent="0.3">
      <c r="B13" s="1" t="s">
        <v>1</v>
      </c>
      <c r="C13" s="6"/>
      <c r="D13" s="6"/>
      <c r="E13" s="6">
        <f ca="1">D12*RANDBETWEEN(70,80)/100</f>
        <v>46.585000000000001</v>
      </c>
      <c r="F13" s="6">
        <f t="shared" ref="F13:Z13" ca="1" si="25">E12*RANDBETWEEN(70,80)/100</f>
        <v>29.82</v>
      </c>
      <c r="G13" s="6">
        <f t="shared" ca="1" si="25"/>
        <v>46.789000000000009</v>
      </c>
      <c r="H13" s="6">
        <f t="shared" ca="1" si="25"/>
        <v>48.527999999999992</v>
      </c>
      <c r="I13" s="6">
        <f t="shared" ca="1" si="25"/>
        <v>44.2224</v>
      </c>
      <c r="J13" s="6">
        <f t="shared" ca="1" si="25"/>
        <v>43.807499999999997</v>
      </c>
      <c r="K13" s="6">
        <f t="shared" ca="1" si="25"/>
        <v>38.069499999999998</v>
      </c>
      <c r="L13" s="6">
        <f t="shared" ca="1" si="25"/>
        <v>70.684799999999996</v>
      </c>
      <c r="M13" s="6">
        <f t="shared" ca="1" si="25"/>
        <v>63.308</v>
      </c>
      <c r="N13" s="6">
        <f t="shared" ca="1" si="25"/>
        <v>78.523200000000003</v>
      </c>
      <c r="O13" s="6">
        <f t="shared" ca="1" si="25"/>
        <v>205.3896</v>
      </c>
      <c r="P13" s="6">
        <f t="shared" ca="1" si="25"/>
        <v>146.40150000000003</v>
      </c>
      <c r="Q13" s="6">
        <f t="shared" ca="1" si="25"/>
        <v>161.02800000000002</v>
      </c>
      <c r="R13" s="6">
        <f t="shared" ca="1" si="25"/>
        <v>165.34560000000002</v>
      </c>
      <c r="S13" s="6">
        <f t="shared" ca="1" si="25"/>
        <v>185.66499999999999</v>
      </c>
      <c r="T13" s="6">
        <f t="shared" ca="1" si="25"/>
        <v>178.40240000000003</v>
      </c>
      <c r="U13" s="6">
        <f t="shared" ca="1" si="25"/>
        <v>242.9812</v>
      </c>
      <c r="V13" s="6">
        <f t="shared" ca="1" si="25"/>
        <v>160.45400000000001</v>
      </c>
      <c r="W13" s="6">
        <f t="shared" ca="1" si="25"/>
        <v>241.36700000000002</v>
      </c>
      <c r="X13" s="6">
        <f t="shared" ca="1" si="25"/>
        <v>216.05279999999999</v>
      </c>
      <c r="Y13" s="6">
        <f t="shared" ca="1" si="25"/>
        <v>244.24400000000003</v>
      </c>
      <c r="Z13" s="6">
        <f t="shared" ca="1" si="25"/>
        <v>254.63040000000001</v>
      </c>
    </row>
    <row r="14" spans="1:26" x14ac:dyDescent="0.3">
      <c r="B14" s="1" t="s">
        <v>2</v>
      </c>
      <c r="C14" s="6"/>
      <c r="D14" s="6"/>
      <c r="E14" s="6"/>
      <c r="F14" s="6">
        <f ca="1">E13*RANDBETWEEN(85,90)/100</f>
        <v>41.926499999999997</v>
      </c>
      <c r="G14" s="6">
        <f t="shared" ref="G14:Z14" ca="1" si="26">F13*RANDBETWEEN(85,90)/100</f>
        <v>26.838000000000001</v>
      </c>
      <c r="H14" s="6">
        <f t="shared" ca="1" si="26"/>
        <v>39.770650000000003</v>
      </c>
      <c r="I14" s="6">
        <f t="shared" ca="1" si="26"/>
        <v>42.219359999999995</v>
      </c>
      <c r="J14" s="6">
        <f t="shared" ca="1" si="26"/>
        <v>38.031264</v>
      </c>
      <c r="K14" s="6">
        <f t="shared" ca="1" si="26"/>
        <v>39.426749999999998</v>
      </c>
      <c r="L14" s="6">
        <f t="shared" ca="1" si="26"/>
        <v>32.359074999999997</v>
      </c>
      <c r="M14" s="6">
        <f t="shared" ca="1" si="26"/>
        <v>62.202623999999993</v>
      </c>
      <c r="N14" s="6">
        <f t="shared" ca="1" si="26"/>
        <v>56.977200000000003</v>
      </c>
      <c r="O14" s="6">
        <f t="shared" ca="1" si="26"/>
        <v>70.670880000000011</v>
      </c>
      <c r="P14" s="6">
        <f t="shared" ca="1" si="26"/>
        <v>184.85064</v>
      </c>
      <c r="Q14" s="6">
        <f t="shared" ca="1" si="26"/>
        <v>124.44127500000002</v>
      </c>
      <c r="R14" s="6">
        <f t="shared" ca="1" si="26"/>
        <v>136.87380000000002</v>
      </c>
      <c r="S14" s="6">
        <f t="shared" ca="1" si="26"/>
        <v>145.50412800000001</v>
      </c>
      <c r="T14" s="6">
        <f t="shared" ca="1" si="26"/>
        <v>163.3852</v>
      </c>
      <c r="U14" s="6">
        <f t="shared" ca="1" si="26"/>
        <v>158.77813600000002</v>
      </c>
      <c r="V14" s="6">
        <f t="shared" ca="1" si="26"/>
        <v>216.25326799999999</v>
      </c>
      <c r="W14" s="6">
        <f t="shared" ca="1" si="26"/>
        <v>142.80406000000002</v>
      </c>
      <c r="X14" s="6">
        <f t="shared" ca="1" si="26"/>
        <v>212.40296000000001</v>
      </c>
      <c r="Y14" s="6">
        <f t="shared" ca="1" si="26"/>
        <v>192.286992</v>
      </c>
      <c r="Z14" s="6">
        <f t="shared" ca="1" si="26"/>
        <v>212.49228000000002</v>
      </c>
    </row>
    <row r="15" spans="1:26" x14ac:dyDescent="0.3">
      <c r="B15" s="1" t="s">
        <v>3</v>
      </c>
      <c r="C15" s="6"/>
      <c r="D15" s="6"/>
      <c r="E15" s="6"/>
      <c r="F15" s="6"/>
      <c r="G15" s="6">
        <f ca="1">F14*RANDBETWEEN(92,97)/100</f>
        <v>39.830174999999997</v>
      </c>
      <c r="H15" s="6">
        <f t="shared" ref="H15:Z15" ca="1" si="27">G14*RANDBETWEEN(92,97)/100</f>
        <v>24.69096</v>
      </c>
      <c r="I15" s="6">
        <f t="shared" ca="1" si="27"/>
        <v>38.179824000000004</v>
      </c>
      <c r="J15" s="6">
        <f t="shared" ca="1" si="27"/>
        <v>39.264004799999995</v>
      </c>
      <c r="K15" s="6">
        <f t="shared" ca="1" si="27"/>
        <v>35.749388159999995</v>
      </c>
      <c r="L15" s="6">
        <f t="shared" ca="1" si="27"/>
        <v>37.849679999999999</v>
      </c>
      <c r="M15" s="6">
        <f t="shared" ca="1" si="27"/>
        <v>30.417530499999998</v>
      </c>
      <c r="N15" s="6">
        <f t="shared" ca="1" si="27"/>
        <v>58.470466559999998</v>
      </c>
      <c r="O15" s="6">
        <f t="shared" ca="1" si="27"/>
        <v>54.128340000000009</v>
      </c>
      <c r="P15" s="6">
        <f t="shared" ca="1" si="27"/>
        <v>68.550753600000007</v>
      </c>
      <c r="Q15" s="6">
        <f t="shared" ca="1" si="27"/>
        <v>171.91109519999998</v>
      </c>
      <c r="R15" s="6">
        <f t="shared" ca="1" si="27"/>
        <v>116.97479850000002</v>
      </c>
      <c r="S15" s="6">
        <f t="shared" ca="1" si="27"/>
        <v>127.29263400000002</v>
      </c>
      <c r="T15" s="6">
        <f t="shared" ca="1" si="27"/>
        <v>139.68396288</v>
      </c>
      <c r="U15" s="6">
        <f t="shared" ca="1" si="27"/>
        <v>151.94823600000001</v>
      </c>
      <c r="V15" s="6">
        <f t="shared" ca="1" si="27"/>
        <v>149.25144784000003</v>
      </c>
      <c r="W15" s="6">
        <f t="shared" ca="1" si="27"/>
        <v>205.4406046</v>
      </c>
      <c r="X15" s="6">
        <f t="shared" ca="1" si="27"/>
        <v>137.09189760000001</v>
      </c>
      <c r="Y15" s="6">
        <f t="shared" ca="1" si="27"/>
        <v>197.53475280000004</v>
      </c>
      <c r="Z15" s="6">
        <f t="shared" ca="1" si="27"/>
        <v>184.59551231999998</v>
      </c>
    </row>
    <row r="16" spans="1:26" x14ac:dyDescent="0.3">
      <c r="B16" s="1" t="s">
        <v>5</v>
      </c>
      <c r="C16" s="7">
        <f>SUM(C11:C15)</f>
        <v>550</v>
      </c>
      <c r="D16" s="7">
        <f t="shared" ref="D16:Z16" ca="1" si="28">SUM(D11:D15)</f>
        <v>660.5</v>
      </c>
      <c r="E16" s="7">
        <f t="shared" ca="1" si="28"/>
        <v>747.58500000000004</v>
      </c>
      <c r="F16" s="7">
        <f t="shared" ca="1" si="28"/>
        <v>811.64650000000006</v>
      </c>
      <c r="G16" s="7">
        <f t="shared" ca="1" si="28"/>
        <v>838.11717499999986</v>
      </c>
      <c r="H16" s="7">
        <f t="shared" ca="1" si="28"/>
        <v>821.74961000000008</v>
      </c>
      <c r="I16" s="7">
        <f t="shared" ca="1" si="28"/>
        <v>928.03158400000007</v>
      </c>
      <c r="J16" s="7">
        <f t="shared" ca="1" si="28"/>
        <v>969.2527687999999</v>
      </c>
      <c r="K16" s="7">
        <f t="shared" ca="1" si="28"/>
        <v>1041.76563816</v>
      </c>
      <c r="L16" s="7">
        <f t="shared" ca="1" si="28"/>
        <v>1085.1935550000001</v>
      </c>
      <c r="M16" s="7">
        <f t="shared" ca="1" si="28"/>
        <v>1167.2481545000001</v>
      </c>
      <c r="N16" s="7">
        <f t="shared" ca="1" si="28"/>
        <v>1412.29086656</v>
      </c>
      <c r="O16" s="7">
        <f t="shared" ca="1" si="28"/>
        <v>1595.7388199999998</v>
      </c>
      <c r="P16" s="7">
        <f t="shared" ca="1" si="28"/>
        <v>1687.4528936000002</v>
      </c>
      <c r="Q16" s="7">
        <f t="shared" ca="1" si="28"/>
        <v>1726.8203702000001</v>
      </c>
      <c r="R16" s="7">
        <f t="shared" ca="1" si="28"/>
        <v>1747.6941985000003</v>
      </c>
      <c r="S16" s="7">
        <f t="shared" ca="1" si="28"/>
        <v>1820.2017620000001</v>
      </c>
      <c r="T16" s="7">
        <f t="shared" ca="1" si="28"/>
        <v>1896.0315628799999</v>
      </c>
      <c r="U16" s="7">
        <f t="shared" ca="1" si="28"/>
        <v>1962.5075719999998</v>
      </c>
      <c r="V16" s="7">
        <f t="shared" ca="1" si="28"/>
        <v>2106.7687158399999</v>
      </c>
      <c r="W16" s="7">
        <f t="shared" ca="1" si="28"/>
        <v>2215.8916645999998</v>
      </c>
      <c r="X16" s="7">
        <f t="shared" ca="1" si="28"/>
        <v>2310.4676575999997</v>
      </c>
      <c r="Y16" s="7">
        <f t="shared" ca="1" si="28"/>
        <v>2409.1057448000001</v>
      </c>
      <c r="Z16" s="7">
        <f t="shared" ca="1" si="28"/>
        <v>2477.1181923200002</v>
      </c>
    </row>
    <row r="18" spans="1:27" x14ac:dyDescent="0.3">
      <c r="B18" s="2" t="s">
        <v>35</v>
      </c>
    </row>
    <row r="20" spans="1:27" x14ac:dyDescent="0.3">
      <c r="B20" s="3" t="s">
        <v>18</v>
      </c>
      <c r="C20" s="4">
        <v>42736</v>
      </c>
      <c r="D20" s="4">
        <v>42767</v>
      </c>
      <c r="E20" s="4">
        <v>42795</v>
      </c>
      <c r="F20" s="4">
        <v>42826</v>
      </c>
      <c r="G20" s="4">
        <v>42856</v>
      </c>
      <c r="H20" s="4">
        <v>42887</v>
      </c>
      <c r="I20" s="4">
        <v>42917</v>
      </c>
      <c r="J20" s="4">
        <v>42948</v>
      </c>
      <c r="K20" s="4">
        <v>42979</v>
      </c>
      <c r="L20" s="4">
        <v>43009</v>
      </c>
      <c r="M20" s="4">
        <v>43040</v>
      </c>
      <c r="N20" s="4">
        <v>43070</v>
      </c>
      <c r="O20" s="4">
        <v>43101</v>
      </c>
      <c r="P20" s="4">
        <v>43132</v>
      </c>
      <c r="Q20" s="4">
        <v>43160</v>
      </c>
      <c r="R20" s="4">
        <v>43191</v>
      </c>
      <c r="S20" s="4">
        <v>43221</v>
      </c>
      <c r="T20" s="4">
        <v>43252</v>
      </c>
      <c r="U20" s="4">
        <v>43282</v>
      </c>
      <c r="V20" s="4">
        <v>43313</v>
      </c>
      <c r="W20" s="4">
        <v>43344</v>
      </c>
      <c r="X20" s="4">
        <v>43374</v>
      </c>
      <c r="Y20" s="4">
        <v>43405</v>
      </c>
      <c r="Z20" s="4">
        <v>43435</v>
      </c>
      <c r="AA20" s="2" t="s">
        <v>24</v>
      </c>
    </row>
    <row r="21" spans="1:27" x14ac:dyDescent="0.3">
      <c r="B21" s="1" t="s">
        <v>37</v>
      </c>
    </row>
    <row r="22" spans="1:27" x14ac:dyDescent="0.3">
      <c r="B22" s="1" t="s">
        <v>0</v>
      </c>
      <c r="D22" s="8">
        <f ca="1">D12/C11</f>
        <v>0.11</v>
      </c>
      <c r="E22" s="8">
        <f t="shared" ref="E22:Z22" ca="1" si="29">E12/D11</f>
        <v>7.0000000000000007E-2</v>
      </c>
      <c r="F22" s="8">
        <f t="shared" ca="1" si="29"/>
        <v>0.1</v>
      </c>
      <c r="G22" s="8">
        <f t="shared" ca="1" si="29"/>
        <v>0.09</v>
      </c>
      <c r="H22" s="8">
        <f t="shared" ca="1" si="29"/>
        <v>0.09</v>
      </c>
      <c r="I22" s="8">
        <f t="shared" ca="1" si="29"/>
        <v>0.09</v>
      </c>
      <c r="J22" s="8">
        <f t="shared" ca="1" si="29"/>
        <v>6.9999999999999993E-2</v>
      </c>
      <c r="K22" s="8">
        <f t="shared" ca="1" si="29"/>
        <v>0.12</v>
      </c>
      <c r="L22" s="8">
        <f t="shared" ca="1" si="29"/>
        <v>9.9999999999999992E-2</v>
      </c>
      <c r="M22" s="8">
        <f t="shared" ca="1" si="29"/>
        <v>0.12</v>
      </c>
      <c r="N22" s="8">
        <f ca="1">N12/M11</f>
        <v>0.28999999999999998</v>
      </c>
      <c r="O22" s="8">
        <f t="shared" ca="1" si="29"/>
        <v>0.21000000000000002</v>
      </c>
      <c r="P22" s="8">
        <f t="shared" ca="1" si="29"/>
        <v>0.21</v>
      </c>
      <c r="Q22" s="8">
        <f t="shared" ca="1" si="29"/>
        <v>0.21</v>
      </c>
      <c r="R22" s="8">
        <f t="shared" ca="1" si="29"/>
        <v>0.25</v>
      </c>
      <c r="S22" s="8">
        <f t="shared" ca="1" si="29"/>
        <v>0.22</v>
      </c>
      <c r="T22" s="8">
        <f t="shared" ca="1" si="29"/>
        <v>0.28000000000000003</v>
      </c>
      <c r="U22" s="8">
        <f t="shared" ca="1" si="29"/>
        <v>0.2</v>
      </c>
      <c r="V22" s="8">
        <f t="shared" ca="1" si="29"/>
        <v>0.28999999999999998</v>
      </c>
      <c r="W22" s="8">
        <f t="shared" ca="1" si="29"/>
        <v>0.22999999999999998</v>
      </c>
      <c r="X22" s="8">
        <f t="shared" ca="1" si="29"/>
        <v>0.26</v>
      </c>
      <c r="Y22" s="8">
        <f t="shared" ca="1" si="29"/>
        <v>0.24000000000000002</v>
      </c>
      <c r="Z22" s="8">
        <f t="shared" ca="1" si="29"/>
        <v>0.21</v>
      </c>
      <c r="AA22" s="8">
        <f ca="1">_xlfn.STDEV.P(D22:Z22)</f>
        <v>7.5273916936004201E-2</v>
      </c>
    </row>
    <row r="23" spans="1:27" x14ac:dyDescent="0.3">
      <c r="B23" s="1" t="s">
        <v>1</v>
      </c>
      <c r="D23" s="8"/>
      <c r="E23" s="8">
        <f ca="1">E13/D12</f>
        <v>0.77</v>
      </c>
      <c r="F23" s="8">
        <f t="shared" ref="F23:Z23" ca="1" si="30">F13/E12</f>
        <v>0.71</v>
      </c>
      <c r="G23" s="8">
        <f t="shared" ca="1" si="30"/>
        <v>0.71000000000000008</v>
      </c>
      <c r="H23" s="8">
        <f t="shared" ca="1" si="30"/>
        <v>0.79999999999999993</v>
      </c>
      <c r="I23" s="8">
        <f t="shared" ca="1" si="30"/>
        <v>0.74</v>
      </c>
      <c r="J23" s="8">
        <f t="shared" ca="1" si="30"/>
        <v>0.75</v>
      </c>
      <c r="K23" s="8">
        <f t="shared" ca="1" si="30"/>
        <v>0.73</v>
      </c>
      <c r="L23" s="8">
        <f t="shared" ca="1" si="30"/>
        <v>0.74</v>
      </c>
      <c r="M23" s="8">
        <f t="shared" ca="1" si="30"/>
        <v>0.76</v>
      </c>
      <c r="N23" s="8">
        <f t="shared" ca="1" si="30"/>
        <v>0.76000000000000012</v>
      </c>
      <c r="O23" s="8">
        <f t="shared" ca="1" si="30"/>
        <v>0.78</v>
      </c>
      <c r="P23" s="8">
        <f t="shared" ca="1" si="30"/>
        <v>0.73000000000000009</v>
      </c>
      <c r="Q23" s="8">
        <f t="shared" ca="1" si="30"/>
        <v>0.72000000000000008</v>
      </c>
      <c r="R23" s="8">
        <f t="shared" ca="1" si="30"/>
        <v>0.7400000000000001</v>
      </c>
      <c r="S23" s="8">
        <f t="shared" ca="1" si="30"/>
        <v>0.71</v>
      </c>
      <c r="T23" s="8">
        <f t="shared" ca="1" si="30"/>
        <v>0.76000000000000012</v>
      </c>
      <c r="U23" s="8">
        <f t="shared" ca="1" si="30"/>
        <v>0.77</v>
      </c>
      <c r="V23" s="8">
        <f t="shared" ca="1" si="30"/>
        <v>0.73</v>
      </c>
      <c r="W23" s="8">
        <f t="shared" ca="1" si="30"/>
        <v>0.70000000000000007</v>
      </c>
      <c r="X23" s="8">
        <f t="shared" ca="1" si="30"/>
        <v>0.76</v>
      </c>
      <c r="Y23" s="8">
        <f t="shared" ca="1" si="30"/>
        <v>0.70000000000000007</v>
      </c>
      <c r="Z23" s="8">
        <f t="shared" ca="1" si="30"/>
        <v>0.76</v>
      </c>
      <c r="AA23" s="8">
        <f t="shared" ref="AA23:AA25" ca="1" si="31">_xlfn.STDEV.P(D23:Z23)</f>
        <v>2.6617119949013356E-2</v>
      </c>
    </row>
    <row r="24" spans="1:27" x14ac:dyDescent="0.3">
      <c r="B24" s="1" t="s">
        <v>2</v>
      </c>
      <c r="D24" s="8"/>
      <c r="E24" s="8"/>
      <c r="F24" s="8">
        <f t="shared" ref="F24:Z24" ca="1" si="32">F14/E13</f>
        <v>0.89999999999999991</v>
      </c>
      <c r="G24" s="8">
        <f t="shared" ca="1" si="32"/>
        <v>0.9</v>
      </c>
      <c r="H24" s="8">
        <f t="shared" ca="1" si="32"/>
        <v>0.84999999999999987</v>
      </c>
      <c r="I24" s="8">
        <f t="shared" ca="1" si="32"/>
        <v>0.87</v>
      </c>
      <c r="J24" s="8">
        <f t="shared" ca="1" si="32"/>
        <v>0.86</v>
      </c>
      <c r="K24" s="8">
        <f t="shared" ca="1" si="32"/>
        <v>0.9</v>
      </c>
      <c r="L24" s="8">
        <f t="shared" ca="1" si="32"/>
        <v>0.85</v>
      </c>
      <c r="M24" s="8">
        <f t="shared" ca="1" si="32"/>
        <v>0.88</v>
      </c>
      <c r="N24" s="8">
        <f t="shared" ca="1" si="32"/>
        <v>0.9</v>
      </c>
      <c r="O24" s="8">
        <f t="shared" ca="1" si="32"/>
        <v>0.90000000000000013</v>
      </c>
      <c r="P24" s="8">
        <f t="shared" ca="1" si="32"/>
        <v>0.9</v>
      </c>
      <c r="Q24" s="8">
        <f t="shared" ca="1" si="32"/>
        <v>0.85</v>
      </c>
      <c r="R24" s="8">
        <f t="shared" ca="1" si="32"/>
        <v>0.85</v>
      </c>
      <c r="S24" s="8">
        <f t="shared" ca="1" si="32"/>
        <v>0.88</v>
      </c>
      <c r="T24" s="8">
        <f t="shared" ca="1" si="32"/>
        <v>0.88</v>
      </c>
      <c r="U24" s="8">
        <f t="shared" ca="1" si="32"/>
        <v>0.8899999999999999</v>
      </c>
      <c r="V24" s="8">
        <f t="shared" ca="1" si="32"/>
        <v>0.89</v>
      </c>
      <c r="W24" s="8">
        <f t="shared" ca="1" si="32"/>
        <v>0.89000000000000012</v>
      </c>
      <c r="X24" s="8">
        <f t="shared" ca="1" si="32"/>
        <v>0.88</v>
      </c>
      <c r="Y24" s="8">
        <f t="shared" ca="1" si="32"/>
        <v>0.89</v>
      </c>
      <c r="Z24" s="8">
        <f t="shared" ca="1" si="32"/>
        <v>0.87</v>
      </c>
      <c r="AA24" s="8">
        <f t="shared" ca="1" si="31"/>
        <v>1.8257418583505561E-2</v>
      </c>
    </row>
    <row r="25" spans="1:27" x14ac:dyDescent="0.3">
      <c r="B25" s="1" t="s">
        <v>3</v>
      </c>
      <c r="D25" s="8"/>
      <c r="E25" s="8"/>
      <c r="F25" s="8"/>
      <c r="G25" s="8">
        <f t="shared" ref="G25:Z25" ca="1" si="33">G15/F14</f>
        <v>0.95</v>
      </c>
      <c r="H25" s="8">
        <f t="shared" ca="1" si="33"/>
        <v>0.91999999999999993</v>
      </c>
      <c r="I25" s="8">
        <f t="shared" ca="1" si="33"/>
        <v>0.96</v>
      </c>
      <c r="J25" s="8">
        <f t="shared" ca="1" si="33"/>
        <v>0.93</v>
      </c>
      <c r="K25" s="8">
        <f t="shared" ca="1" si="33"/>
        <v>0.93999999999999984</v>
      </c>
      <c r="L25" s="8">
        <f t="shared" ca="1" si="33"/>
        <v>0.96000000000000008</v>
      </c>
      <c r="M25" s="8">
        <f t="shared" ca="1" si="33"/>
        <v>0.94000000000000006</v>
      </c>
      <c r="N25" s="8">
        <f t="shared" ca="1" si="33"/>
        <v>0.94000000000000006</v>
      </c>
      <c r="O25" s="8">
        <f t="shared" ca="1" si="33"/>
        <v>0.95000000000000007</v>
      </c>
      <c r="P25" s="8">
        <f t="shared" ca="1" si="33"/>
        <v>0.97</v>
      </c>
      <c r="Q25" s="8">
        <f t="shared" ca="1" si="33"/>
        <v>0.92999999999999994</v>
      </c>
      <c r="R25" s="8">
        <f t="shared" ca="1" si="33"/>
        <v>0.94000000000000006</v>
      </c>
      <c r="S25" s="8">
        <f t="shared" ca="1" si="33"/>
        <v>0.93</v>
      </c>
      <c r="T25" s="8">
        <f t="shared" ca="1" si="33"/>
        <v>0.96</v>
      </c>
      <c r="U25" s="8">
        <f t="shared" ca="1" si="33"/>
        <v>0.93</v>
      </c>
      <c r="V25" s="8">
        <f t="shared" ca="1" si="33"/>
        <v>0.94000000000000006</v>
      </c>
      <c r="W25" s="8">
        <f t="shared" ca="1" si="33"/>
        <v>0.95000000000000007</v>
      </c>
      <c r="X25" s="8">
        <f t="shared" ca="1" si="33"/>
        <v>0.96</v>
      </c>
      <c r="Y25" s="8">
        <f t="shared" ca="1" si="33"/>
        <v>0.93000000000000016</v>
      </c>
      <c r="Z25" s="8">
        <f t="shared" ca="1" si="33"/>
        <v>0.96</v>
      </c>
      <c r="AA25" s="8">
        <f t="shared" ca="1" si="31"/>
        <v>1.3592277219068175E-2</v>
      </c>
    </row>
    <row r="26" spans="1:27" x14ac:dyDescent="0.3">
      <c r="B26" s="1" t="s">
        <v>5</v>
      </c>
    </row>
    <row r="28" spans="1:27" s="2" customFormat="1" x14ac:dyDescent="0.3">
      <c r="A28" s="2" t="s">
        <v>11</v>
      </c>
      <c r="B28" s="2" t="s">
        <v>9</v>
      </c>
      <c r="G28" s="11">
        <f ca="1">D22*E23*F24*G25</f>
        <v>7.2418499999999983E-2</v>
      </c>
      <c r="H28" s="11">
        <f t="shared" ref="H28:Z28" ca="1" si="34">E22*F23*G24*H25</f>
        <v>4.1151599999999997E-2</v>
      </c>
      <c r="I28" s="11">
        <f t="shared" ca="1" si="34"/>
        <v>5.7935999999999994E-2</v>
      </c>
      <c r="J28" s="11">
        <f t="shared" ca="1" si="34"/>
        <v>5.8255200000000007E-2</v>
      </c>
      <c r="K28" s="11">
        <f t="shared" ca="1" si="34"/>
        <v>5.3839439999999981E-2</v>
      </c>
      <c r="L28" s="11">
        <f t="shared" ca="1" si="34"/>
        <v>5.8320000000000011E-2</v>
      </c>
      <c r="M28" s="11">
        <f t="shared" ca="1" si="34"/>
        <v>4.0828899999999994E-2</v>
      </c>
      <c r="N28" s="11">
        <f ca="1">K22*L23*M24*N25</f>
        <v>7.3455359999999997E-2</v>
      </c>
      <c r="O28" s="11">
        <f t="shared" ca="1" si="34"/>
        <v>6.498000000000001E-2</v>
      </c>
      <c r="P28" s="11">
        <f t="shared" ca="1" si="34"/>
        <v>7.9617600000000024E-2</v>
      </c>
      <c r="Q28" s="11">
        <f ca="1">N22*O23*P24*Q25</f>
        <v>0.18932939999999998</v>
      </c>
      <c r="R28" s="11">
        <f t="shared" ca="1" si="34"/>
        <v>0.12248670000000003</v>
      </c>
      <c r="S28" s="11">
        <f t="shared" ca="1" si="34"/>
        <v>0.11952360000000001</v>
      </c>
      <c r="T28" s="11">
        <f t="shared" ca="1" si="34"/>
        <v>0.13128192</v>
      </c>
      <c r="U28" s="11">
        <f t="shared" ca="1" si="34"/>
        <v>0.14526600000000001</v>
      </c>
      <c r="V28" s="11">
        <f t="shared" ca="1" si="34"/>
        <v>0.13987952000000001</v>
      </c>
      <c r="W28" s="11">
        <f t="shared" ca="1" si="34"/>
        <v>0.18228980000000003</v>
      </c>
      <c r="X28" s="11">
        <f t="shared" ca="1" si="34"/>
        <v>0.12474239999999999</v>
      </c>
      <c r="Y28" s="11">
        <f t="shared" ca="1" si="34"/>
        <v>0.16613520000000004</v>
      </c>
      <c r="Z28" s="11">
        <f t="shared" ca="1" si="34"/>
        <v>0.14934911999999997</v>
      </c>
    </row>
    <row r="29" spans="1:27" s="2" customFormat="1" ht="20.399999999999999" x14ac:dyDescent="0.3">
      <c r="B29" s="3" t="s">
        <v>8</v>
      </c>
      <c r="G29" s="16">
        <f ca="1">G28*G11</f>
        <v>48.085883999999986</v>
      </c>
      <c r="H29" s="16">
        <f t="shared" ref="H29:Z29" ca="1" si="35">H28*H11</f>
        <v>26.707388399999999</v>
      </c>
      <c r="I29" s="16">
        <f t="shared" ca="1" si="35"/>
        <v>43.162319999999994</v>
      </c>
      <c r="J29" s="16">
        <f t="shared" ca="1" si="35"/>
        <v>46.371139200000009</v>
      </c>
      <c r="K29" s="16">
        <f t="shared" ca="1" si="35"/>
        <v>44.848253519999986</v>
      </c>
      <c r="L29" s="16">
        <f t="shared" ca="1" si="35"/>
        <v>50.21352000000001</v>
      </c>
      <c r="M29" s="16">
        <f t="shared" ca="1" si="35"/>
        <v>37.072641199999993</v>
      </c>
      <c r="N29" s="16">
        <f t="shared" ca="1" si="35"/>
        <v>70.149868799999993</v>
      </c>
      <c r="O29" s="16">
        <f t="shared" ca="1" si="35"/>
        <v>69.203700000000012</v>
      </c>
      <c r="P29" s="16">
        <f t="shared" ca="1" si="35"/>
        <v>84.713126400000021</v>
      </c>
      <c r="Q29" s="16">
        <f t="shared" ca="1" si="35"/>
        <v>198.03855239999999</v>
      </c>
      <c r="R29" s="16">
        <f t="shared" ca="1" si="35"/>
        <v>130.69330890000003</v>
      </c>
      <c r="S29" s="16">
        <f t="shared" ca="1" si="35"/>
        <v>134.7030972</v>
      </c>
      <c r="T29" s="16">
        <f t="shared" ca="1" si="35"/>
        <v>144.27883008000001</v>
      </c>
      <c r="U29" s="16">
        <f t="shared" ca="1" si="35"/>
        <v>172.72127399999999</v>
      </c>
      <c r="V29" s="16">
        <f t="shared" ca="1" si="35"/>
        <v>172.89108672</v>
      </c>
      <c r="W29" s="16">
        <f t="shared" ca="1" si="35"/>
        <v>244.63291160000003</v>
      </c>
      <c r="X29" s="16">
        <f t="shared" ca="1" si="35"/>
        <v>174.14039039999997</v>
      </c>
      <c r="Y29" s="16">
        <f t="shared" ca="1" si="35"/>
        <v>239.23468800000006</v>
      </c>
      <c r="Z29" s="16">
        <f t="shared" ca="1" si="35"/>
        <v>227.45870975999995</v>
      </c>
    </row>
    <row r="30" spans="1:27" x14ac:dyDescent="0.3">
      <c r="A30" s="2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7" x14ac:dyDescent="0.3">
      <c r="A31" s="2"/>
      <c r="B31" s="1" t="s">
        <v>7</v>
      </c>
      <c r="E31" s="5">
        <f ca="1">ABS(E22-D22)/$AA22</f>
        <v>0.53139256768060694</v>
      </c>
      <c r="F31" s="5">
        <f t="shared" ref="F31:Z31" ca="1" si="36">ABS(F22-E22)/$AA22</f>
        <v>0.39854442576045523</v>
      </c>
      <c r="G31" s="5">
        <f t="shared" ca="1" si="36"/>
        <v>0.13284814192015187</v>
      </c>
      <c r="H31" s="5">
        <f t="shared" ca="1" si="36"/>
        <v>0</v>
      </c>
      <c r="I31" s="5">
        <f t="shared" ca="1" si="36"/>
        <v>0</v>
      </c>
      <c r="J31" s="5">
        <f t="shared" ca="1" si="36"/>
        <v>0.26569628384030353</v>
      </c>
      <c r="K31" s="5">
        <f t="shared" ca="1" si="36"/>
        <v>0.66424070960075876</v>
      </c>
      <c r="L31" s="5">
        <f t="shared" ca="1" si="36"/>
        <v>0.26569628384030353</v>
      </c>
      <c r="M31" s="5">
        <f ca="1">ABS(M22-L22)/$AA22</f>
        <v>0.26569628384030353</v>
      </c>
      <c r="N31" s="5">
        <f t="shared" ca="1" si="36"/>
        <v>2.2584184126425795</v>
      </c>
      <c r="O31" s="5">
        <f t="shared" ca="1" si="36"/>
        <v>1.0627851353612134</v>
      </c>
      <c r="P31" s="5">
        <f t="shared" ca="1" si="36"/>
        <v>3.687276648460573E-16</v>
      </c>
      <c r="Q31" s="5">
        <f t="shared" ca="1" si="36"/>
        <v>0</v>
      </c>
      <c r="R31" s="5">
        <f t="shared" ca="1" si="36"/>
        <v>0.53139256768060705</v>
      </c>
      <c r="S31" s="5">
        <f t="shared" ca="1" si="36"/>
        <v>0.39854442576045523</v>
      </c>
      <c r="T31" s="5">
        <f t="shared" ca="1" si="36"/>
        <v>0.7970888515209108</v>
      </c>
      <c r="U31" s="5">
        <f t="shared" ca="1" si="36"/>
        <v>1.0627851353612141</v>
      </c>
      <c r="V31" s="5">
        <f t="shared" ca="1" si="36"/>
        <v>1.1956332772813654</v>
      </c>
      <c r="W31" s="5">
        <f t="shared" ca="1" si="36"/>
        <v>0.79708885152091047</v>
      </c>
      <c r="X31" s="5">
        <f t="shared" ca="1" si="36"/>
        <v>0.39854442576045557</v>
      </c>
      <c r="Y31" s="5">
        <f t="shared" ca="1" si="36"/>
        <v>0.26569628384030336</v>
      </c>
      <c r="Z31" s="5">
        <f t="shared" ca="1" si="36"/>
        <v>0.39854442576045557</v>
      </c>
    </row>
    <row r="32" spans="1:27" x14ac:dyDescent="0.3">
      <c r="A32" s="2" t="s">
        <v>11</v>
      </c>
      <c r="B32" s="1" t="s">
        <v>6</v>
      </c>
      <c r="G32" s="8">
        <f ca="1">G22*G23*G24*G25</f>
        <v>5.4634499999999996E-2</v>
      </c>
      <c r="H32" s="8">
        <f t="shared" ref="H32:Z32" ca="1" si="37">H22*H23*H24*H25</f>
        <v>5.6303999999999979E-2</v>
      </c>
      <c r="I32" s="8">
        <f t="shared" ca="1" si="37"/>
        <v>5.5624319999999991E-2</v>
      </c>
      <c r="J32" s="8">
        <f t="shared" ca="1" si="37"/>
        <v>4.1989499999999992E-2</v>
      </c>
      <c r="K32" s="8">
        <f t="shared" ca="1" si="37"/>
        <v>7.4109599999999984E-2</v>
      </c>
      <c r="L32" s="8">
        <f t="shared" ca="1" si="37"/>
        <v>6.0384E-2</v>
      </c>
      <c r="M32" s="8">
        <f t="shared" ca="1" si="37"/>
        <v>7.5440640000000017E-2</v>
      </c>
      <c r="N32" s="8">
        <f ca="1">N22*N23*N24*N25</f>
        <v>0.18645840000000002</v>
      </c>
      <c r="O32" s="8">
        <f t="shared" ca="1" si="37"/>
        <v>0.14004900000000006</v>
      </c>
      <c r="P32" s="8">
        <f t="shared" ca="1" si="37"/>
        <v>0.1338309</v>
      </c>
      <c r="Q32" s="8">
        <f t="shared" ca="1" si="37"/>
        <v>0.11952359999999999</v>
      </c>
      <c r="R32" s="8">
        <f t="shared" ca="1" si="37"/>
        <v>0.14781500000000003</v>
      </c>
      <c r="S32" s="8">
        <f t="shared" ca="1" si="37"/>
        <v>0.12783407999999999</v>
      </c>
      <c r="T32" s="8">
        <f t="shared" ca="1" si="37"/>
        <v>0.17977344000000003</v>
      </c>
      <c r="U32" s="8">
        <f t="shared" ca="1" si="37"/>
        <v>0.12746580000000002</v>
      </c>
      <c r="V32" s="8">
        <f t="shared" ca="1" si="37"/>
        <v>0.17710821999999998</v>
      </c>
      <c r="W32" s="8">
        <f t="shared" ca="1" si="37"/>
        <v>0.13612550000000004</v>
      </c>
      <c r="X32" s="8">
        <f t="shared" ca="1" si="37"/>
        <v>0.16693247999999999</v>
      </c>
      <c r="Y32" s="8">
        <f t="shared" ca="1" si="37"/>
        <v>0.13905360000000005</v>
      </c>
      <c r="Z32" s="8">
        <f t="shared" ca="1" si="37"/>
        <v>0.13329791999999999</v>
      </c>
    </row>
    <row r="33" spans="1:26" x14ac:dyDescent="0.3">
      <c r="G33" s="8"/>
    </row>
    <row r="34" spans="1:26" s="2" customFormat="1" x14ac:dyDescent="0.3">
      <c r="A34" s="2" t="s">
        <v>11</v>
      </c>
      <c r="B34" s="2" t="s">
        <v>12</v>
      </c>
      <c r="G34" s="9">
        <f ca="1">G32*G11</f>
        <v>36.277307999999998</v>
      </c>
      <c r="H34" s="9">
        <f t="shared" ref="H34:Z34" ca="1" si="38">H32*H11</f>
        <v>36.541295999999988</v>
      </c>
      <c r="I34" s="9">
        <f t="shared" ca="1" si="38"/>
        <v>41.440118399999996</v>
      </c>
      <c r="J34" s="9">
        <f t="shared" ca="1" si="38"/>
        <v>33.423641999999994</v>
      </c>
      <c r="K34" s="9">
        <f t="shared" ca="1" si="38"/>
        <v>61.733296799999984</v>
      </c>
      <c r="L34" s="9">
        <f t="shared" ca="1" si="38"/>
        <v>51.990623999999997</v>
      </c>
      <c r="M34" s="9">
        <f t="shared" ca="1" si="38"/>
        <v>68.500101120000011</v>
      </c>
      <c r="N34" s="9">
        <f t="shared" ca="1" si="38"/>
        <v>178.06777200000002</v>
      </c>
      <c r="O34" s="9">
        <f t="shared" ca="1" si="38"/>
        <v>149.15218500000006</v>
      </c>
      <c r="P34" s="9">
        <f t="shared" ca="1" si="38"/>
        <v>142.39607760000001</v>
      </c>
      <c r="Q34" s="9">
        <f t="shared" ca="1" si="38"/>
        <v>125.0216856</v>
      </c>
      <c r="R34" s="9">
        <f t="shared" ca="1" si="38"/>
        <v>157.71860500000003</v>
      </c>
      <c r="S34" s="9">
        <f t="shared" ca="1" si="38"/>
        <v>144.06900815999998</v>
      </c>
      <c r="T34" s="9">
        <f t="shared" ca="1" si="38"/>
        <v>197.57101056000005</v>
      </c>
      <c r="U34" s="9">
        <f t="shared" ca="1" si="38"/>
        <v>151.55683620000002</v>
      </c>
      <c r="V34" s="9">
        <f t="shared" ca="1" si="38"/>
        <v>218.90575991999998</v>
      </c>
      <c r="W34" s="9">
        <f t="shared" ca="1" si="38"/>
        <v>182.68042100000005</v>
      </c>
      <c r="X34" s="9">
        <f t="shared" ca="1" si="38"/>
        <v>233.03774207999999</v>
      </c>
      <c r="Y34" s="9">
        <f t="shared" ca="1" si="38"/>
        <v>200.23718400000007</v>
      </c>
      <c r="Z34" s="9">
        <f t="shared" ca="1" si="38"/>
        <v>203.01273215999998</v>
      </c>
    </row>
    <row r="36" spans="1:26" ht="13.2" x14ac:dyDescent="0.3">
      <c r="B36" s="12" t="s">
        <v>22</v>
      </c>
    </row>
    <row r="39" spans="1:26" s="10" customFormat="1" x14ac:dyDescent="0.3">
      <c r="B39" s="10" t="s">
        <v>13</v>
      </c>
    </row>
    <row r="41" spans="1:26" x14ac:dyDescent="0.3">
      <c r="B41" s="13" t="s">
        <v>29</v>
      </c>
      <c r="C41" s="13" t="s">
        <v>28</v>
      </c>
    </row>
    <row r="42" spans="1:26" x14ac:dyDescent="0.3">
      <c r="B42" s="1" t="s">
        <v>25</v>
      </c>
      <c r="C42" s="14" t="s">
        <v>26</v>
      </c>
    </row>
    <row r="43" spans="1:26" x14ac:dyDescent="0.3">
      <c r="B43" s="1" t="s">
        <v>15</v>
      </c>
      <c r="C43" s="14" t="s">
        <v>31</v>
      </c>
    </row>
    <row r="44" spans="1:26" x14ac:dyDescent="0.3">
      <c r="B44" s="1" t="s">
        <v>16</v>
      </c>
      <c r="C44" s="14" t="s">
        <v>31</v>
      </c>
    </row>
    <row r="45" spans="1:26" x14ac:dyDescent="0.3">
      <c r="B45" s="1" t="s">
        <v>17</v>
      </c>
      <c r="C45" s="14" t="s">
        <v>31</v>
      </c>
    </row>
    <row r="46" spans="1:26" x14ac:dyDescent="0.3">
      <c r="C46" s="15"/>
    </row>
    <row r="47" spans="1:26" x14ac:dyDescent="0.3">
      <c r="B47" s="2" t="s">
        <v>4</v>
      </c>
      <c r="C47" s="4">
        <v>43435</v>
      </c>
      <c r="D47" s="1">
        <f>(C47-B53)/30</f>
        <v>23.3</v>
      </c>
    </row>
    <row r="49" spans="2:26" x14ac:dyDescent="0.3">
      <c r="B49" s="2" t="s">
        <v>21</v>
      </c>
    </row>
    <row r="50" spans="2:26" x14ac:dyDescent="0.3">
      <c r="D50" s="18" t="s">
        <v>30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2:26" x14ac:dyDescent="0.3">
      <c r="B51" s="2" t="s">
        <v>19</v>
      </c>
      <c r="C51" s="17" t="s">
        <v>23</v>
      </c>
      <c r="D51" s="13">
        <v>1</v>
      </c>
      <c r="E51" s="13">
        <v>2</v>
      </c>
      <c r="F51" s="13">
        <v>3</v>
      </c>
      <c r="G51" s="13">
        <v>4</v>
      </c>
      <c r="H51" s="13">
        <v>5</v>
      </c>
      <c r="I51" s="13">
        <v>6</v>
      </c>
      <c r="J51" s="13">
        <v>7</v>
      </c>
      <c r="K51" s="13">
        <v>8</v>
      </c>
      <c r="L51" s="13">
        <v>9</v>
      </c>
      <c r="M51" s="13">
        <v>10</v>
      </c>
      <c r="N51" s="13">
        <v>11</v>
      </c>
      <c r="O51" s="13">
        <v>12</v>
      </c>
    </row>
    <row r="52" spans="2:26" ht="20.399999999999999" x14ac:dyDescent="0.3">
      <c r="B52" s="3" t="s">
        <v>20</v>
      </c>
      <c r="C52" s="17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2:26" x14ac:dyDescent="0.3">
      <c r="B53" s="4">
        <v>42736</v>
      </c>
      <c r="C53" s="1">
        <v>100</v>
      </c>
      <c r="D53" s="8">
        <f ca="1">RANDBETWEEN(0,1)/1000</f>
        <v>0</v>
      </c>
      <c r="E53" s="8">
        <f ca="1">RANDBETWEEN(4,6)/1000+D53</f>
        <v>5.0000000000000001E-3</v>
      </c>
      <c r="F53" s="8">
        <f t="shared" ref="F53:O53" ca="1" si="39">RANDBETWEEN(4,6)/1000+E53</f>
        <v>1.0999999999999999E-2</v>
      </c>
      <c r="G53" s="8">
        <f t="shared" ca="1" si="39"/>
        <v>1.4999999999999999E-2</v>
      </c>
      <c r="H53" s="8">
        <f t="shared" ca="1" si="39"/>
        <v>2.0999999999999998E-2</v>
      </c>
      <c r="I53" s="8">
        <f t="shared" ca="1" si="39"/>
        <v>2.5999999999999999E-2</v>
      </c>
      <c r="J53" s="8">
        <f t="shared" ca="1" si="39"/>
        <v>3.1E-2</v>
      </c>
      <c r="K53" s="8">
        <f t="shared" ca="1" si="39"/>
        <v>3.5999999999999997E-2</v>
      </c>
      <c r="L53" s="8">
        <f t="shared" ca="1" si="39"/>
        <v>3.9999999999999994E-2</v>
      </c>
      <c r="M53" s="8">
        <f t="shared" ca="1" si="39"/>
        <v>4.5999999999999992E-2</v>
      </c>
      <c r="N53" s="8">
        <f t="shared" ca="1" si="39"/>
        <v>5.1999999999999991E-2</v>
      </c>
      <c r="O53" s="8">
        <f t="shared" ca="1" si="39"/>
        <v>5.7999999999999989E-2</v>
      </c>
    </row>
    <row r="54" spans="2:26" x14ac:dyDescent="0.3">
      <c r="B54" s="4">
        <v>42767</v>
      </c>
      <c r="C54" s="1">
        <f ca="1">C53+RANDBETWEEN(-20,30)</f>
        <v>82</v>
      </c>
      <c r="D54" s="8">
        <f t="shared" ref="D54:D76" ca="1" si="40">RANDBETWEEN(0,1)/1000</f>
        <v>0</v>
      </c>
      <c r="E54" s="8">
        <f t="shared" ref="E54:O75" ca="1" si="41">RANDBETWEEN(4,6)/1000+D54</f>
        <v>5.0000000000000001E-3</v>
      </c>
      <c r="F54" s="8">
        <f t="shared" ca="1" si="41"/>
        <v>1.0999999999999999E-2</v>
      </c>
      <c r="G54" s="8">
        <f t="shared" ca="1" si="41"/>
        <v>1.7000000000000001E-2</v>
      </c>
      <c r="H54" s="8">
        <f t="shared" ca="1" si="41"/>
        <v>2.3E-2</v>
      </c>
      <c r="I54" s="8">
        <f t="shared" ca="1" si="41"/>
        <v>2.8000000000000001E-2</v>
      </c>
      <c r="J54" s="8">
        <f t="shared" ca="1" si="41"/>
        <v>3.2000000000000001E-2</v>
      </c>
      <c r="K54" s="8">
        <f t="shared" ca="1" si="41"/>
        <v>3.7999999999999999E-2</v>
      </c>
      <c r="L54" s="8">
        <f t="shared" ca="1" si="41"/>
        <v>4.1999999999999996E-2</v>
      </c>
      <c r="M54" s="8">
        <f t="shared" ca="1" si="41"/>
        <v>4.6999999999999993E-2</v>
      </c>
      <c r="N54" s="8">
        <f t="shared" ca="1" si="41"/>
        <v>5.2999999999999992E-2</v>
      </c>
      <c r="O54" s="8">
        <f t="shared" ca="1" si="41"/>
        <v>5.6999999999999995E-2</v>
      </c>
    </row>
    <row r="55" spans="2:26" x14ac:dyDescent="0.3">
      <c r="B55" s="4">
        <v>42795</v>
      </c>
      <c r="C55" s="1">
        <f t="shared" ref="C55:C76" ca="1" si="42">C54+RANDBETWEEN(-20,30)</f>
        <v>69</v>
      </c>
      <c r="D55" s="8">
        <f t="shared" ca="1" si="40"/>
        <v>1E-3</v>
      </c>
      <c r="E55" s="8">
        <f t="shared" ca="1" si="41"/>
        <v>5.0000000000000001E-3</v>
      </c>
      <c r="F55" s="8">
        <f t="shared" ca="1" si="41"/>
        <v>1.0999999999999999E-2</v>
      </c>
      <c r="G55" s="8">
        <f t="shared" ca="1" si="41"/>
        <v>1.7000000000000001E-2</v>
      </c>
      <c r="H55" s="8">
        <f t="shared" ca="1" si="41"/>
        <v>2.1000000000000001E-2</v>
      </c>
      <c r="I55" s="8">
        <f t="shared" ca="1" si="41"/>
        <v>2.6000000000000002E-2</v>
      </c>
      <c r="J55" s="8">
        <f t="shared" ca="1" si="41"/>
        <v>3.2000000000000001E-2</v>
      </c>
      <c r="K55" s="8">
        <f t="shared" ca="1" si="41"/>
        <v>3.6000000000000004E-2</v>
      </c>
      <c r="L55" s="8">
        <f t="shared" ca="1" si="41"/>
        <v>4.2000000000000003E-2</v>
      </c>
      <c r="M55" s="8">
        <f t="shared" ca="1" si="41"/>
        <v>4.5999999999999999E-2</v>
      </c>
      <c r="N55" s="8">
        <f t="shared" ca="1" si="41"/>
        <v>0.05</v>
      </c>
      <c r="O55" s="8">
        <f t="shared" ca="1" si="41"/>
        <v>5.4000000000000006E-2</v>
      </c>
    </row>
    <row r="56" spans="2:26" x14ac:dyDescent="0.3">
      <c r="B56" s="4">
        <v>42826</v>
      </c>
      <c r="C56" s="1">
        <f t="shared" ca="1" si="42"/>
        <v>76</v>
      </c>
      <c r="D56" s="8">
        <f t="shared" ca="1" si="40"/>
        <v>1E-3</v>
      </c>
      <c r="E56" s="8">
        <f t="shared" ca="1" si="41"/>
        <v>6.0000000000000001E-3</v>
      </c>
      <c r="F56" s="8">
        <f t="shared" ca="1" si="41"/>
        <v>1.2E-2</v>
      </c>
      <c r="G56" s="8">
        <f t="shared" ca="1" si="41"/>
        <v>1.8000000000000002E-2</v>
      </c>
      <c r="H56" s="8">
        <f t="shared" ca="1" si="41"/>
        <v>2.4E-2</v>
      </c>
      <c r="I56" s="8">
        <f t="shared" ca="1" si="41"/>
        <v>2.9000000000000001E-2</v>
      </c>
      <c r="J56" s="8">
        <f t="shared" ca="1" si="41"/>
        <v>3.3000000000000002E-2</v>
      </c>
      <c r="K56" s="8">
        <f t="shared" ca="1" si="41"/>
        <v>3.9E-2</v>
      </c>
      <c r="L56" s="8">
        <f t="shared" ca="1" si="41"/>
        <v>4.3999999999999997E-2</v>
      </c>
      <c r="M56" s="8">
        <f t="shared" ca="1" si="41"/>
        <v>4.8000000000000001E-2</v>
      </c>
      <c r="N56" s="8">
        <f t="shared" ca="1" si="41"/>
        <v>5.2999999999999999E-2</v>
      </c>
      <c r="O56" s="8">
        <f t="shared" ca="1" si="41"/>
        <v>5.8999999999999997E-2</v>
      </c>
    </row>
    <row r="57" spans="2:26" x14ac:dyDescent="0.3">
      <c r="B57" s="4">
        <v>42856</v>
      </c>
      <c r="C57" s="1">
        <f t="shared" ca="1" si="42"/>
        <v>59</v>
      </c>
      <c r="D57" s="8">
        <f t="shared" ca="1" si="40"/>
        <v>0</v>
      </c>
      <c r="E57" s="8">
        <f t="shared" ca="1" si="41"/>
        <v>6.0000000000000001E-3</v>
      </c>
      <c r="F57" s="8">
        <f t="shared" ca="1" si="41"/>
        <v>0.01</v>
      </c>
      <c r="G57" s="8">
        <f t="shared" ca="1" si="41"/>
        <v>1.4999999999999999E-2</v>
      </c>
      <c r="H57" s="8">
        <f t="shared" ca="1" si="41"/>
        <v>0.02</v>
      </c>
      <c r="I57" s="8">
        <f t="shared" ca="1" si="41"/>
        <v>2.5000000000000001E-2</v>
      </c>
      <c r="J57" s="8">
        <f t="shared" ca="1" si="41"/>
        <v>2.9000000000000001E-2</v>
      </c>
      <c r="K57" s="8">
        <f t="shared" ca="1" si="41"/>
        <v>3.4000000000000002E-2</v>
      </c>
      <c r="L57" s="8">
        <f t="shared" ca="1" si="41"/>
        <v>3.9E-2</v>
      </c>
      <c r="M57" s="8">
        <f t="shared" ca="1" si="41"/>
        <v>4.3999999999999997E-2</v>
      </c>
      <c r="N57" s="8">
        <f t="shared" ca="1" si="41"/>
        <v>4.8000000000000001E-2</v>
      </c>
      <c r="O57" s="8">
        <f t="shared" ca="1" si="41"/>
        <v>5.3999999999999999E-2</v>
      </c>
    </row>
    <row r="58" spans="2:26" x14ac:dyDescent="0.3">
      <c r="B58" s="4">
        <v>42887</v>
      </c>
      <c r="C58" s="1">
        <f t="shared" ca="1" si="42"/>
        <v>60</v>
      </c>
      <c r="D58" s="8">
        <f t="shared" ca="1" si="40"/>
        <v>1E-3</v>
      </c>
      <c r="E58" s="8">
        <f t="shared" ca="1" si="41"/>
        <v>6.0000000000000001E-3</v>
      </c>
      <c r="F58" s="8">
        <f t="shared" ca="1" si="41"/>
        <v>0.01</v>
      </c>
      <c r="G58" s="8">
        <f t="shared" ca="1" si="41"/>
        <v>1.4999999999999999E-2</v>
      </c>
      <c r="H58" s="8">
        <f t="shared" ca="1" si="41"/>
        <v>1.9E-2</v>
      </c>
      <c r="I58" s="8">
        <f t="shared" ca="1" si="41"/>
        <v>2.3E-2</v>
      </c>
      <c r="J58" s="8">
        <f t="shared" ca="1" si="41"/>
        <v>2.8999999999999998E-2</v>
      </c>
      <c r="K58" s="8">
        <f t="shared" ca="1" si="41"/>
        <v>3.3999999999999996E-2</v>
      </c>
      <c r="L58" s="8">
        <f t="shared" ca="1" si="41"/>
        <v>3.9999999999999994E-2</v>
      </c>
      <c r="M58" s="8">
        <f t="shared" ca="1" si="41"/>
        <v>4.4999999999999991E-2</v>
      </c>
      <c r="N58" s="8">
        <f t="shared" ca="1" si="41"/>
        <v>4.9999999999999989E-2</v>
      </c>
      <c r="O58" s="8">
        <f t="shared" ca="1" si="41"/>
        <v>5.3999999999999992E-2</v>
      </c>
    </row>
    <row r="59" spans="2:26" x14ac:dyDescent="0.3">
      <c r="B59" s="4">
        <v>42917</v>
      </c>
      <c r="C59" s="1">
        <f t="shared" ca="1" si="42"/>
        <v>47</v>
      </c>
      <c r="D59" s="8">
        <f t="shared" ca="1" si="40"/>
        <v>0</v>
      </c>
      <c r="E59" s="8">
        <f t="shared" ca="1" si="41"/>
        <v>5.0000000000000001E-3</v>
      </c>
      <c r="F59" s="8">
        <f t="shared" ca="1" si="41"/>
        <v>1.0999999999999999E-2</v>
      </c>
      <c r="G59" s="8">
        <f t="shared" ca="1" si="41"/>
        <v>1.6E-2</v>
      </c>
      <c r="H59" s="8">
        <f t="shared" ca="1" si="41"/>
        <v>2.1999999999999999E-2</v>
      </c>
      <c r="I59" s="8">
        <f t="shared" ca="1" si="41"/>
        <v>2.7E-2</v>
      </c>
      <c r="J59" s="8">
        <f t="shared" ca="1" si="41"/>
        <v>3.3000000000000002E-2</v>
      </c>
      <c r="K59" s="8">
        <f t="shared" ca="1" si="41"/>
        <v>3.7999999999999999E-2</v>
      </c>
      <c r="L59" s="8">
        <f t="shared" ca="1" si="41"/>
        <v>4.3999999999999997E-2</v>
      </c>
      <c r="M59" s="8">
        <f t="shared" ca="1" si="41"/>
        <v>4.8999999999999995E-2</v>
      </c>
      <c r="N59" s="8">
        <f t="shared" ca="1" si="41"/>
        <v>5.4999999999999993E-2</v>
      </c>
      <c r="O59" s="8">
        <f t="shared" ca="1" si="41"/>
        <v>5.8999999999999997E-2</v>
      </c>
    </row>
    <row r="60" spans="2:26" x14ac:dyDescent="0.3">
      <c r="B60" s="4">
        <v>42948</v>
      </c>
      <c r="C60" s="1">
        <f t="shared" ca="1" si="42"/>
        <v>67</v>
      </c>
      <c r="D60" s="8">
        <f ca="1">RANDBETWEEN(0,3)/1000</f>
        <v>3.0000000000000001E-3</v>
      </c>
      <c r="E60" s="8">
        <f ca="1">RANDBETWEEN(7,9)/1000+D60</f>
        <v>1.2E-2</v>
      </c>
      <c r="F60" s="8">
        <f ca="1">RANDBETWEEN(7,9)/1000+E60</f>
        <v>0.02</v>
      </c>
      <c r="G60" s="8">
        <f ca="1">RANDBETWEEN(7,9)/1000+F60</f>
        <v>2.8999999999999998E-2</v>
      </c>
      <c r="H60" s="8">
        <f t="shared" ca="1" si="41"/>
        <v>3.3000000000000002E-2</v>
      </c>
      <c r="I60" s="8">
        <f t="shared" ca="1" si="41"/>
        <v>3.9E-2</v>
      </c>
      <c r="J60" s="8">
        <f t="shared" ca="1" si="41"/>
        <v>4.3999999999999997E-2</v>
      </c>
      <c r="K60" s="8">
        <f t="shared" ca="1" si="41"/>
        <v>4.8999999999999995E-2</v>
      </c>
      <c r="L60" s="8">
        <f t="shared" ca="1" si="41"/>
        <v>5.3999999999999992E-2</v>
      </c>
      <c r="M60" s="8">
        <f t="shared" ca="1" si="41"/>
        <v>5.899999999999999E-2</v>
      </c>
      <c r="N60" s="8">
        <f t="shared" ca="1" si="41"/>
        <v>6.2999999999999987E-2</v>
      </c>
      <c r="O60" s="8">
        <f t="shared" ca="1" si="41"/>
        <v>6.699999999999999E-2</v>
      </c>
    </row>
    <row r="61" spans="2:26" x14ac:dyDescent="0.3">
      <c r="B61" s="4">
        <v>42979</v>
      </c>
      <c r="C61" s="1">
        <f t="shared" ca="1" si="42"/>
        <v>89</v>
      </c>
      <c r="D61" s="8">
        <f t="shared" ref="D61:D64" ca="1" si="43">RANDBETWEEN(0,3)/1000</f>
        <v>0</v>
      </c>
      <c r="E61" s="8">
        <f t="shared" ref="E61:F64" ca="1" si="44">RANDBETWEEN(7,9)/1000+D61</f>
        <v>8.9999999999999993E-3</v>
      </c>
      <c r="F61" s="8">
        <f t="shared" ca="1" si="44"/>
        <v>1.7000000000000001E-2</v>
      </c>
      <c r="G61" s="8">
        <f t="shared" ca="1" si="41"/>
        <v>2.2000000000000002E-2</v>
      </c>
      <c r="H61" s="8">
        <f t="shared" ca="1" si="41"/>
        <v>2.6000000000000002E-2</v>
      </c>
      <c r="I61" s="8">
        <f t="shared" ca="1" si="41"/>
        <v>3.0000000000000002E-2</v>
      </c>
      <c r="J61" s="8">
        <f t="shared" ca="1" si="41"/>
        <v>3.6000000000000004E-2</v>
      </c>
      <c r="K61" s="8">
        <f t="shared" ca="1" si="41"/>
        <v>4.0000000000000008E-2</v>
      </c>
      <c r="L61" s="8">
        <f t="shared" ca="1" si="41"/>
        <v>4.4000000000000011E-2</v>
      </c>
      <c r="M61" s="8">
        <f t="shared" ca="1" si="41"/>
        <v>5.000000000000001E-2</v>
      </c>
      <c r="N61" s="8">
        <f t="shared" ca="1" si="41"/>
        <v>5.5000000000000007E-2</v>
      </c>
      <c r="O61" s="8">
        <f t="shared" ca="1" si="41"/>
        <v>6.0000000000000005E-2</v>
      </c>
    </row>
    <row r="62" spans="2:26" x14ac:dyDescent="0.3">
      <c r="B62" s="4">
        <v>43009</v>
      </c>
      <c r="C62" s="1">
        <f t="shared" ca="1" si="42"/>
        <v>118</v>
      </c>
      <c r="D62" s="8">
        <f t="shared" ca="1" si="43"/>
        <v>0</v>
      </c>
      <c r="E62" s="8">
        <f t="shared" ca="1" si="44"/>
        <v>7.0000000000000001E-3</v>
      </c>
      <c r="F62" s="8">
        <f t="shared" ca="1" si="44"/>
        <v>1.6E-2</v>
      </c>
      <c r="G62" s="8">
        <f t="shared" ca="1" si="41"/>
        <v>2.1999999999999999E-2</v>
      </c>
      <c r="H62" s="8">
        <f t="shared" ca="1" si="41"/>
        <v>2.7E-2</v>
      </c>
      <c r="I62" s="8">
        <f t="shared" ca="1" si="41"/>
        <v>3.1E-2</v>
      </c>
      <c r="J62" s="8">
        <f t="shared" ca="1" si="41"/>
        <v>3.6999999999999998E-2</v>
      </c>
      <c r="K62" s="8">
        <f t="shared" ca="1" si="41"/>
        <v>4.1999999999999996E-2</v>
      </c>
      <c r="L62" s="8">
        <f t="shared" ca="1" si="41"/>
        <v>4.6999999999999993E-2</v>
      </c>
      <c r="M62" s="8">
        <f t="shared" ca="1" si="41"/>
        <v>5.1999999999999991E-2</v>
      </c>
      <c r="N62" s="8">
        <f t="shared" ca="1" si="41"/>
        <v>5.5999999999999994E-2</v>
      </c>
      <c r="O62" s="8">
        <f t="shared" ca="1" si="41"/>
        <v>0.06</v>
      </c>
    </row>
    <row r="63" spans="2:26" x14ac:dyDescent="0.3">
      <c r="B63" s="4">
        <v>43040</v>
      </c>
      <c r="C63" s="1">
        <f t="shared" ca="1" si="42"/>
        <v>120</v>
      </c>
      <c r="D63" s="8">
        <f t="shared" ca="1" si="43"/>
        <v>2E-3</v>
      </c>
      <c r="E63" s="8">
        <f t="shared" ca="1" si="44"/>
        <v>9.0000000000000011E-3</v>
      </c>
      <c r="F63" s="8">
        <f t="shared" ca="1" si="44"/>
        <v>1.7000000000000001E-2</v>
      </c>
      <c r="G63" s="8">
        <f t="shared" ca="1" si="41"/>
        <v>2.1000000000000001E-2</v>
      </c>
      <c r="H63" s="8">
        <f t="shared" ca="1" si="41"/>
        <v>2.7000000000000003E-2</v>
      </c>
      <c r="I63" s="8">
        <f t="shared" ca="1" si="41"/>
        <v>3.1000000000000003E-2</v>
      </c>
      <c r="J63" s="8">
        <f t="shared" ca="1" si="41"/>
        <v>3.6000000000000004E-2</v>
      </c>
      <c r="K63" s="8">
        <f t="shared" ca="1" si="41"/>
        <v>4.0000000000000008E-2</v>
      </c>
      <c r="L63" s="8">
        <f t="shared" ca="1" si="41"/>
        <v>4.4000000000000011E-2</v>
      </c>
      <c r="M63" s="8">
        <f t="shared" ca="1" si="41"/>
        <v>4.9000000000000009E-2</v>
      </c>
      <c r="N63" s="8">
        <f t="shared" ca="1" si="41"/>
        <v>5.4000000000000006E-2</v>
      </c>
      <c r="O63" s="8">
        <f t="shared" ca="1" si="41"/>
        <v>5.800000000000001E-2</v>
      </c>
    </row>
    <row r="64" spans="2:26" x14ac:dyDescent="0.3">
      <c r="B64" s="4">
        <v>43070</v>
      </c>
      <c r="C64" s="1">
        <f t="shared" ca="1" si="42"/>
        <v>115</v>
      </c>
      <c r="D64" s="8">
        <f t="shared" ca="1" si="43"/>
        <v>0</v>
      </c>
      <c r="E64" s="8">
        <f t="shared" ca="1" si="44"/>
        <v>7.0000000000000001E-3</v>
      </c>
      <c r="F64" s="8">
        <f t="shared" ca="1" si="44"/>
        <v>1.4E-2</v>
      </c>
      <c r="G64" s="8">
        <f t="shared" ca="1" si="41"/>
        <v>0.02</v>
      </c>
      <c r="H64" s="8">
        <f t="shared" ca="1" si="41"/>
        <v>2.6000000000000002E-2</v>
      </c>
      <c r="I64" s="8">
        <f t="shared" ca="1" si="41"/>
        <v>3.1000000000000003E-2</v>
      </c>
      <c r="J64" s="8">
        <f t="shared" ca="1" si="41"/>
        <v>3.7000000000000005E-2</v>
      </c>
      <c r="K64" s="8">
        <f t="shared" ca="1" si="41"/>
        <v>4.1000000000000009E-2</v>
      </c>
      <c r="L64" s="8">
        <f t="shared" ca="1" si="41"/>
        <v>4.5000000000000012E-2</v>
      </c>
      <c r="M64" s="8">
        <f t="shared" ca="1" si="41"/>
        <v>4.9000000000000016E-2</v>
      </c>
      <c r="N64" s="8">
        <f t="shared" ca="1" si="41"/>
        <v>5.4000000000000013E-2</v>
      </c>
      <c r="O64" s="8">
        <f t="shared" ca="1" si="41"/>
        <v>6.0000000000000012E-2</v>
      </c>
    </row>
    <row r="65" spans="2:15" x14ac:dyDescent="0.3">
      <c r="B65" s="4">
        <v>43101</v>
      </c>
      <c r="C65" s="1">
        <f t="shared" ca="1" si="42"/>
        <v>130</v>
      </c>
      <c r="D65" s="8">
        <f t="shared" ca="1" si="40"/>
        <v>1E-3</v>
      </c>
      <c r="E65" s="8">
        <f t="shared" ca="1" si="41"/>
        <v>5.0000000000000001E-3</v>
      </c>
      <c r="F65" s="8">
        <f t="shared" ca="1" si="41"/>
        <v>0.01</v>
      </c>
      <c r="G65" s="8">
        <f t="shared" ca="1" si="41"/>
        <v>1.6E-2</v>
      </c>
      <c r="H65" s="8">
        <f t="shared" ca="1" si="41"/>
        <v>2.1000000000000001E-2</v>
      </c>
      <c r="I65" s="8">
        <f t="shared" ca="1" si="41"/>
        <v>2.6000000000000002E-2</v>
      </c>
      <c r="J65" s="8">
        <f t="shared" ca="1" si="41"/>
        <v>3.2000000000000001E-2</v>
      </c>
      <c r="K65" s="8">
        <f t="shared" ca="1" si="41"/>
        <v>3.6000000000000004E-2</v>
      </c>
      <c r="L65" s="8">
        <f t="shared" ca="1" si="41"/>
        <v>4.2000000000000003E-2</v>
      </c>
      <c r="M65" s="8">
        <f t="shared" ca="1" si="41"/>
        <v>4.8000000000000001E-2</v>
      </c>
      <c r="N65" s="8">
        <f t="shared" ca="1" si="41"/>
        <v>5.3999999999999999E-2</v>
      </c>
      <c r="O65" s="8">
        <f t="shared" ca="1" si="41"/>
        <v>5.8999999999999997E-2</v>
      </c>
    </row>
    <row r="66" spans="2:15" x14ac:dyDescent="0.3">
      <c r="B66" s="4">
        <v>43132</v>
      </c>
      <c r="C66" s="1">
        <f t="shared" ca="1" si="42"/>
        <v>111</v>
      </c>
      <c r="D66" s="8">
        <f t="shared" ca="1" si="40"/>
        <v>0</v>
      </c>
      <c r="E66" s="8">
        <f t="shared" ca="1" si="41"/>
        <v>6.0000000000000001E-3</v>
      </c>
      <c r="F66" s="8">
        <f t="shared" ca="1" si="41"/>
        <v>1.2E-2</v>
      </c>
      <c r="G66" s="8">
        <f t="shared" ca="1" si="41"/>
        <v>1.7000000000000001E-2</v>
      </c>
      <c r="H66" s="8">
        <f t="shared" ca="1" si="41"/>
        <v>2.2000000000000002E-2</v>
      </c>
      <c r="I66" s="8">
        <f t="shared" ca="1" si="41"/>
        <v>2.7000000000000003E-2</v>
      </c>
      <c r="J66" s="8">
        <f t="shared" ca="1" si="41"/>
        <v>3.1000000000000003E-2</v>
      </c>
      <c r="K66" s="8">
        <f t="shared" ca="1" si="41"/>
        <v>3.7000000000000005E-2</v>
      </c>
      <c r="L66" s="8">
        <f t="shared" ca="1" si="41"/>
        <v>4.3000000000000003E-2</v>
      </c>
      <c r="M66" s="8">
        <f t="shared" ca="1" si="41"/>
        <v>4.9000000000000002E-2</v>
      </c>
      <c r="N66" s="8">
        <f t="shared" ca="1" si="41"/>
        <v>5.3999999999999999E-2</v>
      </c>
    </row>
    <row r="67" spans="2:15" x14ac:dyDescent="0.3">
      <c r="B67" s="4">
        <v>43160</v>
      </c>
      <c r="C67" s="1">
        <f t="shared" ca="1" si="42"/>
        <v>111</v>
      </c>
      <c r="D67" s="8">
        <f t="shared" ca="1" si="40"/>
        <v>0</v>
      </c>
      <c r="E67" s="8">
        <f t="shared" ref="E67:E68" ca="1" si="45">RANDBETWEEN(4,6)/1000+D67</f>
        <v>6.0000000000000001E-3</v>
      </c>
      <c r="F67" s="8">
        <f t="shared" ref="F67:F68" ca="1" si="46">RANDBETWEEN(4,6)/1000+E67</f>
        <v>1.0999999999999999E-2</v>
      </c>
      <c r="G67" s="8">
        <f t="shared" ref="G67:M68" ca="1" si="47">RANDBETWEEN(5,7)/1000+F67</f>
        <v>1.7000000000000001E-2</v>
      </c>
      <c r="H67" s="8">
        <f t="shared" ca="1" si="47"/>
        <v>2.2000000000000002E-2</v>
      </c>
      <c r="I67" s="8">
        <f t="shared" ca="1" si="47"/>
        <v>2.7000000000000003E-2</v>
      </c>
      <c r="J67" s="8">
        <f t="shared" ca="1" si="47"/>
        <v>3.4000000000000002E-2</v>
      </c>
      <c r="K67" s="8">
        <f t="shared" ca="1" si="47"/>
        <v>0.04</v>
      </c>
      <c r="L67" s="8">
        <f t="shared" ca="1" si="47"/>
        <v>4.7E-2</v>
      </c>
      <c r="M67" s="8">
        <f t="shared" ca="1" si="47"/>
        <v>5.2999999999999999E-2</v>
      </c>
    </row>
    <row r="68" spans="2:15" x14ac:dyDescent="0.3">
      <c r="B68" s="4">
        <v>43191</v>
      </c>
      <c r="C68" s="1">
        <f t="shared" ca="1" si="42"/>
        <v>113</v>
      </c>
      <c r="D68" s="8">
        <f t="shared" ca="1" si="40"/>
        <v>0</v>
      </c>
      <c r="E68" s="8">
        <f t="shared" ca="1" si="45"/>
        <v>5.0000000000000001E-3</v>
      </c>
      <c r="F68" s="8">
        <f t="shared" ca="1" si="46"/>
        <v>0.01</v>
      </c>
      <c r="G68" s="8">
        <f t="shared" ca="1" si="47"/>
        <v>1.6E-2</v>
      </c>
      <c r="H68" s="8">
        <f t="shared" ca="1" si="47"/>
        <v>2.1000000000000001E-2</v>
      </c>
      <c r="I68" s="8">
        <f t="shared" ca="1" si="47"/>
        <v>2.7000000000000003E-2</v>
      </c>
      <c r="J68" s="8">
        <f t="shared" ca="1" si="47"/>
        <v>3.2000000000000001E-2</v>
      </c>
      <c r="K68" s="8">
        <f t="shared" ca="1" si="47"/>
        <v>3.6999999999999998E-2</v>
      </c>
      <c r="L68" s="8">
        <f t="shared" ca="1" si="47"/>
        <v>4.3999999999999997E-2</v>
      </c>
    </row>
    <row r="69" spans="2:15" x14ac:dyDescent="0.3">
      <c r="B69" s="4">
        <v>43221</v>
      </c>
      <c r="C69" s="1">
        <f t="shared" ca="1" si="42"/>
        <v>94</v>
      </c>
      <c r="D69" s="8">
        <f t="shared" ca="1" si="40"/>
        <v>1E-3</v>
      </c>
      <c r="E69" s="8">
        <f t="shared" ca="1" si="41"/>
        <v>6.0000000000000001E-3</v>
      </c>
      <c r="F69" s="8">
        <f t="shared" ca="1" si="41"/>
        <v>1.0999999999999999E-2</v>
      </c>
      <c r="G69" s="8">
        <f t="shared" ca="1" si="41"/>
        <v>1.4999999999999999E-2</v>
      </c>
      <c r="H69" s="8">
        <f t="shared" ca="1" si="41"/>
        <v>0.02</v>
      </c>
      <c r="I69" s="8">
        <f t="shared" ca="1" si="41"/>
        <v>2.6000000000000002E-2</v>
      </c>
      <c r="J69" s="8">
        <f t="shared" ca="1" si="41"/>
        <v>3.2000000000000001E-2</v>
      </c>
      <c r="K69" s="8">
        <f t="shared" ca="1" si="41"/>
        <v>3.6999999999999998E-2</v>
      </c>
    </row>
    <row r="70" spans="2:15" x14ac:dyDescent="0.3">
      <c r="B70" s="4">
        <v>43252</v>
      </c>
      <c r="C70" s="1">
        <f t="shared" ca="1" si="42"/>
        <v>80</v>
      </c>
      <c r="D70" s="8">
        <f t="shared" ca="1" si="40"/>
        <v>0</v>
      </c>
      <c r="E70" s="8">
        <f t="shared" ca="1" si="41"/>
        <v>6.0000000000000001E-3</v>
      </c>
      <c r="F70" s="8">
        <f t="shared" ca="1" si="41"/>
        <v>0.01</v>
      </c>
      <c r="G70" s="8">
        <f t="shared" ca="1" si="41"/>
        <v>1.4E-2</v>
      </c>
      <c r="H70" s="8">
        <f t="shared" ca="1" si="41"/>
        <v>0.02</v>
      </c>
      <c r="I70" s="8">
        <f t="shared" ca="1" si="41"/>
        <v>2.5000000000000001E-2</v>
      </c>
      <c r="J70" s="8">
        <f t="shared" ca="1" si="41"/>
        <v>2.9000000000000001E-2</v>
      </c>
    </row>
    <row r="71" spans="2:15" x14ac:dyDescent="0.3">
      <c r="B71" s="4">
        <v>43282</v>
      </c>
      <c r="C71" s="1">
        <f t="shared" ca="1" si="42"/>
        <v>105</v>
      </c>
      <c r="D71" s="8">
        <f t="shared" ca="1" si="40"/>
        <v>0</v>
      </c>
      <c r="E71" s="8">
        <f t="shared" ca="1" si="41"/>
        <v>5.0000000000000001E-3</v>
      </c>
      <c r="F71" s="8">
        <f t="shared" ca="1" si="41"/>
        <v>1.0999999999999999E-2</v>
      </c>
      <c r="G71" s="8">
        <f t="shared" ca="1" si="41"/>
        <v>1.6E-2</v>
      </c>
      <c r="H71" s="8">
        <f t="shared" ca="1" si="41"/>
        <v>2.1999999999999999E-2</v>
      </c>
      <c r="I71" s="8">
        <f t="shared" ca="1" si="41"/>
        <v>2.7999999999999997E-2</v>
      </c>
    </row>
    <row r="72" spans="2:15" x14ac:dyDescent="0.3">
      <c r="B72" s="4">
        <v>43313</v>
      </c>
      <c r="C72" s="1">
        <f t="shared" ca="1" si="42"/>
        <v>122</v>
      </c>
      <c r="D72" s="8">
        <f t="shared" ca="1" si="40"/>
        <v>0</v>
      </c>
      <c r="E72" s="8">
        <f t="shared" ca="1" si="41"/>
        <v>4.0000000000000001E-3</v>
      </c>
      <c r="F72" s="8">
        <f t="shared" ca="1" si="41"/>
        <v>8.0000000000000002E-3</v>
      </c>
      <c r="G72" s="8">
        <f t="shared" ca="1" si="41"/>
        <v>1.3000000000000001E-2</v>
      </c>
      <c r="H72" s="8">
        <f t="shared" ca="1" si="41"/>
        <v>1.9000000000000003E-2</v>
      </c>
    </row>
    <row r="73" spans="2:15" x14ac:dyDescent="0.3">
      <c r="B73" s="4">
        <v>43344</v>
      </c>
      <c r="C73" s="1">
        <f t="shared" ca="1" si="42"/>
        <v>102</v>
      </c>
      <c r="D73" s="8">
        <f t="shared" ca="1" si="40"/>
        <v>1E-3</v>
      </c>
      <c r="E73" s="8">
        <f t="shared" ca="1" si="41"/>
        <v>5.0000000000000001E-3</v>
      </c>
      <c r="F73" s="8">
        <f t="shared" ca="1" si="41"/>
        <v>9.0000000000000011E-3</v>
      </c>
      <c r="G73" s="8">
        <f t="shared" ca="1" si="41"/>
        <v>1.4000000000000002E-2</v>
      </c>
    </row>
    <row r="74" spans="2:15" x14ac:dyDescent="0.3">
      <c r="B74" s="4">
        <v>43374</v>
      </c>
      <c r="C74" s="1">
        <f t="shared" ca="1" si="42"/>
        <v>97</v>
      </c>
      <c r="D74" s="8">
        <f t="shared" ca="1" si="40"/>
        <v>1E-3</v>
      </c>
      <c r="E74" s="8">
        <f t="shared" ca="1" si="41"/>
        <v>6.0000000000000001E-3</v>
      </c>
      <c r="F74" s="8">
        <f t="shared" ca="1" si="41"/>
        <v>0.01</v>
      </c>
    </row>
    <row r="75" spans="2:15" x14ac:dyDescent="0.3">
      <c r="B75" s="4">
        <v>43405</v>
      </c>
      <c r="C75" s="1">
        <f t="shared" ca="1" si="42"/>
        <v>93</v>
      </c>
      <c r="D75" s="8">
        <f t="shared" ca="1" si="40"/>
        <v>1E-3</v>
      </c>
      <c r="E75" s="8">
        <f t="shared" ca="1" si="41"/>
        <v>5.0000000000000001E-3</v>
      </c>
    </row>
    <row r="76" spans="2:15" x14ac:dyDescent="0.3">
      <c r="B76" s="4">
        <v>43435</v>
      </c>
      <c r="C76" s="1">
        <f t="shared" ca="1" si="42"/>
        <v>103</v>
      </c>
      <c r="D76" s="8">
        <f t="shared" ca="1" si="40"/>
        <v>0</v>
      </c>
    </row>
  </sheetData>
  <mergeCells count="2">
    <mergeCell ref="C51:C52"/>
    <mergeCell ref="D50:O50"/>
  </mergeCells>
  <conditionalFormatting sqref="D22:Z22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:Z23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4:Z24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5:Z25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1:Z31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2:Z32 G28:Z28 G30:Z30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3:D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L68 G67:M67 E53:E75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3:F74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3:G66 G69:G73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3:H66 H69:H72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53:I66 I69:I71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3:J66 J69:J70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3:K66 K69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3:L6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3:M6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3:N6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3:O6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3:E7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metrics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STEPANCHENKO, D. (Dmitrii)</cp:lastModifiedBy>
  <dcterms:created xsi:type="dcterms:W3CDTF">2015-06-05T18:17:20Z</dcterms:created>
  <dcterms:modified xsi:type="dcterms:W3CDTF">2023-03-13T13:30:44Z</dcterms:modified>
</cp:coreProperties>
</file>