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https://ing-my.sharepoint.com/personal/dmitrii_stepanchenko_ing_com/Documents/Desktop/Teaching/Teaching/Risk-management in Bank/5. Interest rate risk/for site/"/>
    </mc:Choice>
  </mc:AlternateContent>
  <xr:revisionPtr revIDLastSave="5" documentId="13_ncr:1_{6E87D908-1DF3-4143-8F8F-472F51AC7F9C}" xr6:coauthVersionLast="47" xr6:coauthVersionMax="47" xr10:uidLastSave="{002CD36B-C258-4D64-8067-ED513BCFAB64}"/>
  <bookViews>
    <workbookView xWindow="-108" yWindow="-108" windowWidth="23256" windowHeight="12576" activeTab="1" xr2:uid="{00000000-000D-0000-FFFF-FFFF00000000}"/>
  </bookViews>
  <sheets>
    <sheet name="Interest accrual" sheetId="2" r:id="rId1"/>
    <sheet name="annuity example" sheetId="3" r:id="rId2"/>
  </sheets>
  <externalReferences>
    <externalReference r:id="rId3"/>
  </externalReferences>
  <definedNames>
    <definedName name="DividendYield">[1]FV_option_BS!$B$8</definedName>
    <definedName name="ExercisePrice">[1]FV_option_BS!#REF!</definedName>
    <definedName name="RiskFreeRate">[1]FV_option_BS!$B$6</definedName>
    <definedName name="sigma">[1]FV_option_BS!$B$7</definedName>
    <definedName name="SpotPrice">[1]FV_option_BS!$B$4</definedName>
    <definedName name="TimeToMaturity">[1]FV_option_BS!$B$9</definedName>
  </definedNames>
  <calcPr calcId="19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8" i="3" l="1"/>
  <c r="J17" i="3"/>
  <c r="J16" i="3"/>
  <c r="J15" i="3"/>
  <c r="J14" i="3"/>
  <c r="J13" i="3"/>
  <c r="B13" i="3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B54" i="3" s="1"/>
  <c r="B55" i="3" s="1"/>
  <c r="B56" i="3" s="1"/>
  <c r="B57" i="3" s="1"/>
  <c r="B58" i="3" s="1"/>
  <c r="B59" i="3" s="1"/>
  <c r="B60" i="3" s="1"/>
  <c r="B61" i="3" s="1"/>
  <c r="B62" i="3" s="1"/>
  <c r="B63" i="3" s="1"/>
  <c r="B64" i="3" s="1"/>
  <c r="B65" i="3" s="1"/>
  <c r="B66" i="3" s="1"/>
  <c r="B67" i="3" s="1"/>
  <c r="B68" i="3" s="1"/>
  <c r="B69" i="3" s="1"/>
  <c r="B70" i="3" s="1"/>
  <c r="B71" i="3" s="1"/>
  <c r="B72" i="3" s="1"/>
  <c r="J12" i="3"/>
  <c r="K18" i="3" s="1"/>
  <c r="F12" i="3"/>
  <c r="C7" i="3"/>
  <c r="C8" i="3" s="1"/>
  <c r="C9" i="3" s="1"/>
  <c r="C71" i="3" l="1"/>
  <c r="C63" i="3"/>
  <c r="C55" i="3"/>
  <c r="C47" i="3"/>
  <c r="C39" i="3"/>
  <c r="C31" i="3"/>
  <c r="C23" i="3"/>
  <c r="C20" i="3"/>
  <c r="C66" i="3"/>
  <c r="C58" i="3"/>
  <c r="C50" i="3"/>
  <c r="C42" i="3"/>
  <c r="C34" i="3"/>
  <c r="C26" i="3"/>
  <c r="C69" i="3"/>
  <c r="C61" i="3"/>
  <c r="C53" i="3"/>
  <c r="C45" i="3"/>
  <c r="C37" i="3"/>
  <c r="C29" i="3"/>
  <c r="C21" i="3"/>
  <c r="C72" i="3"/>
  <c r="C64" i="3"/>
  <c r="C56" i="3"/>
  <c r="C48" i="3"/>
  <c r="C40" i="3"/>
  <c r="C32" i="3"/>
  <c r="C24" i="3"/>
  <c r="C41" i="3"/>
  <c r="C19" i="3"/>
  <c r="C17" i="3"/>
  <c r="C15" i="3"/>
  <c r="C67" i="3"/>
  <c r="C59" i="3"/>
  <c r="C51" i="3"/>
  <c r="C43" i="3"/>
  <c r="C35" i="3"/>
  <c r="C27" i="3"/>
  <c r="C65" i="3"/>
  <c r="C14" i="3"/>
  <c r="C70" i="3"/>
  <c r="C62" i="3"/>
  <c r="C54" i="3"/>
  <c r="C46" i="3"/>
  <c r="C38" i="3"/>
  <c r="C30" i="3"/>
  <c r="C22" i="3"/>
  <c r="C57" i="3"/>
  <c r="C49" i="3"/>
  <c r="C33" i="3"/>
  <c r="C25" i="3"/>
  <c r="C18" i="3"/>
  <c r="C16" i="3"/>
  <c r="C13" i="3"/>
  <c r="C68" i="3"/>
  <c r="C60" i="3"/>
  <c r="C52" i="3"/>
  <c r="C44" i="3"/>
  <c r="C36" i="3"/>
  <c r="C28" i="3"/>
  <c r="K17" i="3"/>
  <c r="D13" i="3"/>
  <c r="K14" i="3"/>
  <c r="K16" i="3"/>
  <c r="K20" i="3"/>
  <c r="K12" i="3"/>
  <c r="K19" i="3"/>
  <c r="K13" i="3"/>
  <c r="K15" i="3"/>
  <c r="E13" i="3" l="1"/>
  <c r="I12" i="3" l="1"/>
  <c r="F13" i="3"/>
  <c r="D14" i="3" l="1"/>
  <c r="E14" i="3" s="1"/>
  <c r="F14" i="3" l="1"/>
  <c r="D15" i="3" l="1"/>
  <c r="E15" i="3" s="1"/>
  <c r="I13" i="3" s="1"/>
  <c r="F15" i="3" l="1"/>
  <c r="D16" i="3" l="1"/>
  <c r="E16" i="3" s="1"/>
  <c r="F16" i="3" l="1"/>
  <c r="D17" i="3" l="1"/>
  <c r="E17" i="3" s="1"/>
  <c r="F17" i="3" l="1"/>
  <c r="D18" i="3" l="1"/>
  <c r="E18" i="3" s="1"/>
  <c r="I14" i="3" s="1"/>
  <c r="F18" i="3" l="1"/>
  <c r="D19" i="3" l="1"/>
  <c r="E19" i="3" s="1"/>
  <c r="F19" i="3" l="1"/>
  <c r="D20" i="3" l="1"/>
  <c r="E20" i="3" s="1"/>
  <c r="F20" i="3" l="1"/>
  <c r="D21" i="3" l="1"/>
  <c r="E21" i="3" s="1"/>
  <c r="I15" i="3" s="1"/>
  <c r="F21" i="3" l="1"/>
  <c r="F22" i="3" l="1"/>
  <c r="D22" i="3"/>
  <c r="E22" i="3" s="1"/>
  <c r="D23" i="3" l="1"/>
  <c r="E23" i="3" s="1"/>
  <c r="F23" i="3" s="1"/>
  <c r="D24" i="3" l="1"/>
  <c r="E24" i="3" s="1"/>
  <c r="I16" i="3" s="1"/>
  <c r="F24" i="3" l="1"/>
  <c r="D25" i="3" l="1"/>
  <c r="E25" i="3" s="1"/>
  <c r="F25" i="3" l="1"/>
  <c r="D26" i="3" l="1"/>
  <c r="E26" i="3" s="1"/>
  <c r="F26" i="3" l="1"/>
  <c r="F27" i="3" l="1"/>
  <c r="D27" i="3"/>
  <c r="E27" i="3" s="1"/>
  <c r="F28" i="3" l="1"/>
  <c r="D28" i="3"/>
  <c r="E28" i="3" s="1"/>
  <c r="D29" i="3" l="1"/>
  <c r="E29" i="3" s="1"/>
  <c r="F29" i="3" s="1"/>
  <c r="D30" i="3" l="1"/>
  <c r="E30" i="3" s="1"/>
  <c r="F30" i="3" s="1"/>
  <c r="D31" i="3" l="1"/>
  <c r="E31" i="3" s="1"/>
  <c r="F31" i="3" s="1"/>
  <c r="D32" i="3" l="1"/>
  <c r="E32" i="3" s="1"/>
  <c r="F32" i="3" s="1"/>
  <c r="D33" i="3" l="1"/>
  <c r="E33" i="3" s="1"/>
  <c r="F33" i="3" s="1"/>
  <c r="D34" i="3" l="1"/>
  <c r="E34" i="3" s="1"/>
  <c r="F34" i="3"/>
  <c r="D35" i="3" l="1"/>
  <c r="E35" i="3" s="1"/>
  <c r="F35" i="3" s="1"/>
  <c r="D36" i="3" l="1"/>
  <c r="E36" i="3" s="1"/>
  <c r="F36" i="3" s="1"/>
  <c r="D37" i="3" l="1"/>
  <c r="E37" i="3" s="1"/>
  <c r="F37" i="3"/>
  <c r="D38" i="3" l="1"/>
  <c r="E38" i="3" s="1"/>
  <c r="F38" i="3" s="1"/>
  <c r="D39" i="3" l="1"/>
  <c r="E39" i="3" s="1"/>
  <c r="F39" i="3" s="1"/>
  <c r="D40" i="3" l="1"/>
  <c r="E40" i="3" s="1"/>
  <c r="F40" i="3" s="1"/>
  <c r="D41" i="3" l="1"/>
  <c r="E41" i="3" s="1"/>
  <c r="F41" i="3" s="1"/>
  <c r="D42" i="3" l="1"/>
  <c r="E42" i="3" s="1"/>
  <c r="F42" i="3"/>
  <c r="D43" i="3" l="1"/>
  <c r="E43" i="3" s="1"/>
  <c r="F43" i="3" s="1"/>
  <c r="D44" i="3" l="1"/>
  <c r="E44" i="3" s="1"/>
  <c r="F44" i="3"/>
  <c r="D45" i="3" l="1"/>
  <c r="E45" i="3" s="1"/>
  <c r="F45" i="3"/>
  <c r="D46" i="3" l="1"/>
  <c r="E46" i="3" s="1"/>
  <c r="F46" i="3" s="1"/>
  <c r="D47" i="3" l="1"/>
  <c r="E47" i="3" s="1"/>
  <c r="F47" i="3" s="1"/>
  <c r="D48" i="3" l="1"/>
  <c r="E48" i="3" s="1"/>
  <c r="F48" i="3" s="1"/>
  <c r="D49" i="3" l="1"/>
  <c r="E49" i="3" s="1"/>
  <c r="F49" i="3" l="1"/>
  <c r="D50" i="3" l="1"/>
  <c r="E50" i="3" s="1"/>
  <c r="F50" i="3"/>
  <c r="D51" i="3" l="1"/>
  <c r="E51" i="3" s="1"/>
  <c r="F51" i="3" s="1"/>
  <c r="D52" i="3" l="1"/>
  <c r="E52" i="3" s="1"/>
  <c r="F52" i="3" l="1"/>
  <c r="D53" i="3" l="1"/>
  <c r="E53" i="3" s="1"/>
  <c r="F53" i="3"/>
  <c r="D54" i="3" l="1"/>
  <c r="E54" i="3" s="1"/>
  <c r="F54" i="3" s="1"/>
  <c r="D55" i="3" l="1"/>
  <c r="E55" i="3" s="1"/>
  <c r="F55" i="3" s="1"/>
  <c r="D56" i="3" l="1"/>
  <c r="E56" i="3" s="1"/>
  <c r="F56" i="3" s="1"/>
  <c r="D57" i="3" l="1"/>
  <c r="E57" i="3" s="1"/>
  <c r="F57" i="3" s="1"/>
  <c r="D58" i="3" l="1"/>
  <c r="E58" i="3" s="1"/>
  <c r="F58" i="3"/>
  <c r="D59" i="3" l="1"/>
  <c r="E59" i="3" s="1"/>
  <c r="F59" i="3" s="1"/>
  <c r="D60" i="3" l="1"/>
  <c r="E60" i="3" s="1"/>
  <c r="F60" i="3"/>
  <c r="D61" i="3" l="1"/>
  <c r="E61" i="3" s="1"/>
  <c r="F61" i="3"/>
  <c r="D62" i="3" l="1"/>
  <c r="E62" i="3" s="1"/>
  <c r="F62" i="3" s="1"/>
  <c r="D63" i="3" l="1"/>
  <c r="E63" i="3" s="1"/>
  <c r="F63" i="3" s="1"/>
  <c r="D64" i="3" l="1"/>
  <c r="E64" i="3" s="1"/>
  <c r="F64" i="3" s="1"/>
  <c r="D65" i="3" l="1"/>
  <c r="E65" i="3" s="1"/>
  <c r="F65" i="3" s="1"/>
  <c r="D66" i="3" l="1"/>
  <c r="E66" i="3" s="1"/>
  <c r="F66" i="3"/>
  <c r="D67" i="3" l="1"/>
  <c r="E67" i="3" s="1"/>
  <c r="F67" i="3" s="1"/>
  <c r="D68" i="3" l="1"/>
  <c r="E68" i="3" s="1"/>
  <c r="F68" i="3" s="1"/>
  <c r="D69" i="3" l="1"/>
  <c r="E69" i="3" s="1"/>
  <c r="F69" i="3"/>
  <c r="D70" i="3" l="1"/>
  <c r="E70" i="3" s="1"/>
  <c r="F70" i="3" s="1"/>
  <c r="D71" i="3" l="1"/>
  <c r="E71" i="3" s="1"/>
  <c r="F71" i="3" s="1"/>
  <c r="D72" i="3" l="1"/>
  <c r="E72" i="3" s="1"/>
  <c r="I17" i="3" l="1"/>
  <c r="I18" i="3"/>
  <c r="F72" i="3"/>
  <c r="E18" i="2" l="1"/>
  <c r="B34" i="2" l="1"/>
  <c r="B35" i="2" s="1"/>
  <c r="B33" i="2"/>
  <c r="E33" i="2" s="1"/>
  <c r="E32" i="2"/>
  <c r="D32" i="2"/>
  <c r="C32" i="2"/>
  <c r="E31" i="2"/>
  <c r="D31" i="2"/>
  <c r="C31" i="2"/>
  <c r="E30" i="2"/>
  <c r="D30" i="2"/>
  <c r="C30" i="2"/>
  <c r="E29" i="2"/>
  <c r="D29" i="2"/>
  <c r="C29" i="2"/>
  <c r="E28" i="2"/>
  <c r="D28" i="2"/>
  <c r="C28" i="2"/>
  <c r="E27" i="2"/>
  <c r="D27" i="2"/>
  <c r="C27" i="2"/>
  <c r="E26" i="2"/>
  <c r="D26" i="2"/>
  <c r="C26" i="2"/>
  <c r="E25" i="2"/>
  <c r="D25" i="2"/>
  <c r="C25" i="2"/>
  <c r="E24" i="2"/>
  <c r="D24" i="2"/>
  <c r="C24" i="2"/>
  <c r="E23" i="2"/>
  <c r="D23" i="2"/>
  <c r="C23" i="2"/>
  <c r="E22" i="2"/>
  <c r="D22" i="2"/>
  <c r="C22" i="2"/>
  <c r="E21" i="2"/>
  <c r="D21" i="2"/>
  <c r="C21" i="2"/>
  <c r="E20" i="2"/>
  <c r="D20" i="2"/>
  <c r="C20" i="2"/>
  <c r="E19" i="2"/>
  <c r="D19" i="2"/>
  <c r="C19" i="2"/>
  <c r="D18" i="2"/>
  <c r="C18" i="2"/>
  <c r="E17" i="2"/>
  <c r="D17" i="2"/>
  <c r="C17" i="2"/>
  <c r="E16" i="2"/>
  <c r="D16" i="2"/>
  <c r="C16" i="2"/>
  <c r="E15" i="2"/>
  <c r="D15" i="2"/>
  <c r="C15" i="2"/>
  <c r="E14" i="2"/>
  <c r="D14" i="2"/>
  <c r="C14" i="2"/>
  <c r="E13" i="2"/>
  <c r="D13" i="2"/>
  <c r="C13" i="2"/>
  <c r="E12" i="2"/>
  <c r="D12" i="2"/>
  <c r="C12" i="2"/>
  <c r="E11" i="2"/>
  <c r="D11" i="2"/>
  <c r="C11" i="2"/>
  <c r="E10" i="2"/>
  <c r="D10" i="2"/>
  <c r="C10" i="2"/>
  <c r="H9" i="2"/>
  <c r="G9" i="2"/>
  <c r="F9" i="2"/>
  <c r="E9" i="2"/>
  <c r="D9" i="2"/>
  <c r="C9" i="2"/>
  <c r="E8" i="2"/>
  <c r="D8" i="2"/>
  <c r="C8" i="2"/>
  <c r="E35" i="2" l="1"/>
  <c r="B36" i="2"/>
  <c r="D35" i="2"/>
  <c r="C35" i="2"/>
  <c r="C34" i="2"/>
  <c r="D34" i="2"/>
  <c r="E34" i="2"/>
  <c r="C33" i="2"/>
  <c r="D33" i="2"/>
  <c r="B37" i="2" l="1"/>
  <c r="E36" i="2"/>
  <c r="D36" i="2"/>
  <c r="C36" i="2"/>
  <c r="E37" i="2" l="1"/>
  <c r="D37" i="2"/>
  <c r="C37" i="2"/>
  <c r="B38" i="2"/>
  <c r="B39" i="2" l="1"/>
  <c r="E38" i="2"/>
  <c r="D38" i="2"/>
  <c r="C38" i="2"/>
  <c r="E39" i="2" l="1"/>
  <c r="D39" i="2"/>
  <c r="C39" i="2"/>
  <c r="B40" i="2"/>
  <c r="B41" i="2" l="1"/>
  <c r="E40" i="2"/>
  <c r="D40" i="2"/>
  <c r="C40" i="2"/>
  <c r="E41" i="2" l="1"/>
  <c r="D41" i="2"/>
  <c r="C41" i="2"/>
  <c r="B42" i="2"/>
  <c r="B43" i="2" l="1"/>
  <c r="E42" i="2"/>
  <c r="D42" i="2"/>
  <c r="C42" i="2"/>
  <c r="E43" i="2" l="1"/>
  <c r="D43" i="2"/>
  <c r="C43" i="2"/>
  <c r="B44" i="2"/>
  <c r="B45" i="2" l="1"/>
  <c r="E44" i="2"/>
  <c r="D44" i="2"/>
  <c r="C44" i="2"/>
  <c r="E45" i="2" l="1"/>
  <c r="D45" i="2"/>
  <c r="B46" i="2"/>
  <c r="C45" i="2"/>
  <c r="B47" i="2" l="1"/>
  <c r="E46" i="2"/>
  <c r="D46" i="2"/>
  <c r="C46" i="2"/>
  <c r="E47" i="2" l="1"/>
  <c r="B48" i="2"/>
  <c r="D47" i="2"/>
  <c r="C47" i="2"/>
  <c r="B49" i="2" l="1"/>
  <c r="E48" i="2"/>
  <c r="D48" i="2"/>
  <c r="C48" i="2"/>
  <c r="E49" i="2" l="1"/>
  <c r="D49" i="2"/>
  <c r="C49" i="2"/>
  <c r="B50" i="2"/>
  <c r="B51" i="2" l="1"/>
  <c r="E50" i="2"/>
  <c r="D50" i="2"/>
  <c r="C50" i="2"/>
  <c r="E51" i="2" l="1"/>
  <c r="D51" i="2"/>
  <c r="C51" i="2"/>
  <c r="B52" i="2"/>
  <c r="B53" i="2" l="1"/>
  <c r="E52" i="2"/>
  <c r="D52" i="2"/>
  <c r="C52" i="2"/>
  <c r="E53" i="2" l="1"/>
  <c r="D53" i="2"/>
  <c r="C53" i="2"/>
  <c r="B54" i="2"/>
  <c r="B55" i="2" l="1"/>
  <c r="E54" i="2"/>
  <c r="D54" i="2"/>
  <c r="C54" i="2"/>
  <c r="E55" i="2" l="1"/>
  <c r="D55" i="2"/>
  <c r="C55" i="2"/>
  <c r="B56" i="2"/>
  <c r="B57" i="2" l="1"/>
  <c r="E56" i="2"/>
  <c r="D56" i="2"/>
  <c r="C56" i="2"/>
  <c r="E57" i="2" l="1"/>
  <c r="D57" i="2"/>
  <c r="C57" i="2"/>
  <c r="B58" i="2"/>
  <c r="B59" i="2" l="1"/>
  <c r="E58" i="2"/>
  <c r="D58" i="2"/>
  <c r="C58" i="2"/>
  <c r="E59" i="2" l="1"/>
  <c r="D59" i="2"/>
  <c r="B60" i="2"/>
  <c r="C59" i="2"/>
  <c r="B61" i="2" l="1"/>
  <c r="E60" i="2"/>
  <c r="D60" i="2"/>
  <c r="C60" i="2"/>
  <c r="E61" i="2" l="1"/>
  <c r="B62" i="2"/>
  <c r="D61" i="2"/>
  <c r="C61" i="2"/>
  <c r="B63" i="2" l="1"/>
  <c r="E62" i="2"/>
  <c r="D62" i="2"/>
  <c r="C62" i="2"/>
  <c r="E63" i="2" l="1"/>
  <c r="D63" i="2"/>
  <c r="C63" i="2"/>
  <c r="B64" i="2"/>
  <c r="B65" i="2" l="1"/>
  <c r="E64" i="2"/>
  <c r="D64" i="2"/>
  <c r="C64" i="2"/>
  <c r="E65" i="2" l="1"/>
  <c r="D65" i="2"/>
  <c r="C65" i="2"/>
  <c r="B66" i="2"/>
  <c r="B67" i="2" l="1"/>
  <c r="E66" i="2"/>
  <c r="D66" i="2"/>
  <c r="C66" i="2"/>
  <c r="E67" i="2" l="1"/>
  <c r="D67" i="2"/>
  <c r="C67" i="2"/>
  <c r="B68" i="2"/>
  <c r="B69" i="2" l="1"/>
  <c r="E68" i="2"/>
  <c r="D68" i="2"/>
  <c r="C68" i="2"/>
  <c r="E69" i="2" l="1"/>
  <c r="D69" i="2"/>
  <c r="C69" i="2"/>
  <c r="B70" i="2"/>
  <c r="B71" i="2" l="1"/>
  <c r="E70" i="2"/>
  <c r="D70" i="2"/>
  <c r="C70" i="2"/>
  <c r="E71" i="2" l="1"/>
  <c r="B72" i="2"/>
  <c r="D71" i="2"/>
  <c r="C71" i="2"/>
  <c r="B73" i="2" l="1"/>
  <c r="E72" i="2"/>
  <c r="D72" i="2"/>
  <c r="C72" i="2"/>
  <c r="E73" i="2" l="1"/>
  <c r="D73" i="2"/>
  <c r="B74" i="2"/>
  <c r="C73" i="2"/>
  <c r="B75" i="2" l="1"/>
  <c r="E74" i="2"/>
  <c r="D74" i="2"/>
  <c r="C74" i="2"/>
  <c r="E75" i="2" l="1"/>
  <c r="D75" i="2"/>
  <c r="C75" i="2"/>
  <c r="B76" i="2"/>
  <c r="B77" i="2" l="1"/>
  <c r="E76" i="2"/>
  <c r="D76" i="2"/>
  <c r="C76" i="2"/>
  <c r="E77" i="2" l="1"/>
  <c r="D77" i="2"/>
  <c r="C77" i="2"/>
  <c r="B78" i="2"/>
  <c r="B79" i="2" l="1"/>
  <c r="E78" i="2"/>
  <c r="D78" i="2"/>
  <c r="C78" i="2"/>
  <c r="E79" i="2" l="1"/>
  <c r="D79" i="2"/>
  <c r="C79" i="2"/>
  <c r="B80" i="2"/>
  <c r="B81" i="2" l="1"/>
  <c r="E80" i="2"/>
  <c r="D80" i="2"/>
  <c r="C80" i="2"/>
  <c r="E81" i="2" l="1"/>
  <c r="D81" i="2"/>
  <c r="C81" i="2"/>
  <c r="B82" i="2"/>
  <c r="B83" i="2" l="1"/>
  <c r="E82" i="2"/>
  <c r="D82" i="2"/>
  <c r="C82" i="2"/>
  <c r="E83" i="2" l="1"/>
  <c r="D83" i="2"/>
  <c r="C83" i="2"/>
  <c r="B84" i="2"/>
  <c r="B85" i="2" l="1"/>
  <c r="E84" i="2"/>
  <c r="D84" i="2"/>
  <c r="C84" i="2"/>
  <c r="E85" i="2" l="1"/>
  <c r="B86" i="2"/>
  <c r="D85" i="2"/>
  <c r="C85" i="2"/>
  <c r="B87" i="2" l="1"/>
  <c r="E86" i="2"/>
  <c r="D86" i="2"/>
  <c r="C86" i="2"/>
  <c r="E87" i="2" l="1"/>
  <c r="D87" i="2"/>
  <c r="C87" i="2"/>
  <c r="B88" i="2"/>
  <c r="B89" i="2" l="1"/>
  <c r="E88" i="2"/>
  <c r="D88" i="2"/>
  <c r="C88" i="2"/>
  <c r="E89" i="2" l="1"/>
  <c r="D89" i="2"/>
  <c r="C89" i="2"/>
  <c r="B90" i="2"/>
  <c r="B91" i="2" l="1"/>
  <c r="E90" i="2"/>
  <c r="D90" i="2"/>
  <c r="C90" i="2"/>
  <c r="E91" i="2" l="1"/>
  <c r="D91" i="2"/>
  <c r="B92" i="2"/>
  <c r="C91" i="2"/>
  <c r="B93" i="2" l="1"/>
  <c r="E92" i="2"/>
  <c r="D92" i="2"/>
  <c r="C92" i="2"/>
  <c r="E93" i="2" l="1"/>
  <c r="D93" i="2"/>
  <c r="C93" i="2"/>
  <c r="B94" i="2"/>
  <c r="B95" i="2" l="1"/>
  <c r="E94" i="2"/>
  <c r="D94" i="2"/>
  <c r="C94" i="2"/>
  <c r="E95" i="2" l="1"/>
  <c r="D95" i="2"/>
  <c r="C95" i="2"/>
  <c r="B96" i="2"/>
  <c r="B97" i="2" l="1"/>
  <c r="E96" i="2"/>
  <c r="D96" i="2"/>
  <c r="C96" i="2"/>
  <c r="E97" i="2" l="1"/>
  <c r="B98" i="2"/>
  <c r="D97" i="2"/>
  <c r="C97" i="2"/>
  <c r="B99" i="2" l="1"/>
  <c r="E98" i="2"/>
  <c r="D98" i="2"/>
  <c r="C98" i="2"/>
  <c r="E99" i="2" l="1"/>
  <c r="D99" i="2"/>
  <c r="C99" i="2"/>
  <c r="B100" i="2"/>
  <c r="B101" i="2" l="1"/>
  <c r="E100" i="2"/>
  <c r="D100" i="2"/>
  <c r="C100" i="2"/>
  <c r="E101" i="2" l="1"/>
  <c r="B102" i="2"/>
  <c r="D101" i="2"/>
  <c r="C101" i="2"/>
  <c r="E102" i="2" l="1"/>
  <c r="D102" i="2"/>
  <c r="C102" i="2"/>
  <c r="B103" i="2"/>
  <c r="C103" i="2" l="1"/>
  <c r="E103" i="2"/>
  <c r="B104" i="2"/>
  <c r="D103" i="2"/>
  <c r="E104" i="2" l="1"/>
  <c r="D104" i="2"/>
  <c r="B105" i="2"/>
  <c r="C104" i="2"/>
  <c r="C105" i="2" l="1"/>
  <c r="E105" i="2"/>
  <c r="B106" i="2"/>
  <c r="D105" i="2"/>
  <c r="E106" i="2" l="1"/>
  <c r="D106" i="2"/>
  <c r="C106" i="2"/>
  <c r="B107" i="2"/>
  <c r="C107" i="2" l="1"/>
  <c r="E107" i="2"/>
  <c r="B108" i="2"/>
  <c r="D107" i="2"/>
  <c r="E108" i="2" l="1"/>
  <c r="D108" i="2"/>
  <c r="B109" i="2"/>
  <c r="C108" i="2"/>
  <c r="C109" i="2" l="1"/>
  <c r="E109" i="2"/>
  <c r="B110" i="2"/>
  <c r="D109" i="2"/>
  <c r="E110" i="2" l="1"/>
  <c r="D110" i="2"/>
  <c r="B111" i="2"/>
  <c r="C110" i="2"/>
  <c r="C111" i="2" l="1"/>
  <c r="E111" i="2"/>
  <c r="B112" i="2"/>
  <c r="D111" i="2"/>
  <c r="E112" i="2" l="1"/>
  <c r="D112" i="2"/>
  <c r="B113" i="2"/>
  <c r="C112" i="2"/>
  <c r="C113" i="2" l="1"/>
  <c r="E113" i="2"/>
  <c r="B114" i="2"/>
  <c r="D113" i="2"/>
  <c r="E114" i="2" l="1"/>
  <c r="D114" i="2"/>
  <c r="C114" i="2"/>
  <c r="B115" i="2"/>
  <c r="C115" i="2" l="1"/>
  <c r="E115" i="2"/>
  <c r="B116" i="2"/>
  <c r="D115" i="2"/>
  <c r="E116" i="2" l="1"/>
  <c r="D116" i="2"/>
  <c r="B117" i="2"/>
  <c r="C116" i="2"/>
  <c r="C117" i="2" l="1"/>
  <c r="E117" i="2"/>
  <c r="B118" i="2"/>
  <c r="D117" i="2"/>
  <c r="E118" i="2" l="1"/>
  <c r="D118" i="2"/>
  <c r="C118" i="2"/>
  <c r="B119" i="2"/>
  <c r="C119" i="2" l="1"/>
  <c r="E119" i="2"/>
  <c r="B120" i="2"/>
  <c r="D119" i="2"/>
  <c r="E120" i="2" l="1"/>
  <c r="D120" i="2"/>
  <c r="B121" i="2"/>
  <c r="C120" i="2"/>
  <c r="C121" i="2" l="1"/>
  <c r="E121" i="2"/>
  <c r="B122" i="2"/>
  <c r="D121" i="2"/>
  <c r="E122" i="2" l="1"/>
  <c r="D122" i="2"/>
  <c r="C122" i="2"/>
  <c r="B123" i="2"/>
  <c r="C123" i="2" l="1"/>
  <c r="E123" i="2"/>
  <c r="B124" i="2"/>
  <c r="D123" i="2"/>
  <c r="E124" i="2" l="1"/>
  <c r="D124" i="2"/>
  <c r="B125" i="2"/>
  <c r="C124" i="2"/>
  <c r="C125" i="2" l="1"/>
  <c r="E125" i="2"/>
  <c r="B126" i="2"/>
  <c r="D125" i="2"/>
  <c r="E126" i="2" l="1"/>
  <c r="D126" i="2"/>
  <c r="C126" i="2"/>
  <c r="B127" i="2"/>
  <c r="D127" i="2" l="1"/>
  <c r="C127" i="2"/>
  <c r="E127" i="2"/>
  <c r="B128" i="2"/>
  <c r="E128" i="2" l="1"/>
  <c r="D128" i="2"/>
  <c r="B129" i="2"/>
  <c r="C128" i="2"/>
  <c r="D129" i="2" l="1"/>
  <c r="C129" i="2"/>
  <c r="E129" i="2"/>
  <c r="B130" i="2"/>
  <c r="E130" i="2" l="1"/>
  <c r="D130" i="2"/>
  <c r="B131" i="2"/>
  <c r="C130" i="2"/>
  <c r="D131" i="2" l="1"/>
  <c r="C131" i="2"/>
  <c r="E131" i="2"/>
  <c r="B132" i="2"/>
  <c r="E132" i="2" l="1"/>
  <c r="D132" i="2"/>
  <c r="B133" i="2"/>
  <c r="C132" i="2"/>
  <c r="D133" i="2" l="1"/>
  <c r="C133" i="2"/>
  <c r="E133" i="2"/>
  <c r="B134" i="2"/>
  <c r="E134" i="2" l="1"/>
  <c r="D134" i="2"/>
  <c r="B135" i="2"/>
  <c r="C134" i="2"/>
  <c r="D135" i="2" l="1"/>
  <c r="C135" i="2"/>
  <c r="E135" i="2"/>
  <c r="B136" i="2"/>
  <c r="E136" i="2" l="1"/>
  <c r="D136" i="2"/>
  <c r="C136" i="2"/>
  <c r="B137" i="2"/>
  <c r="D137" i="2" l="1"/>
  <c r="C137" i="2"/>
  <c r="E137" i="2"/>
  <c r="B138" i="2"/>
  <c r="E138" i="2" l="1"/>
  <c r="D138" i="2"/>
  <c r="B139" i="2"/>
  <c r="C138" i="2"/>
  <c r="D139" i="2" l="1"/>
  <c r="C139" i="2"/>
  <c r="E139" i="2"/>
  <c r="B140" i="2"/>
  <c r="E140" i="2" l="1"/>
  <c r="D140" i="2"/>
  <c r="B141" i="2"/>
  <c r="C140" i="2"/>
  <c r="D141" i="2" l="1"/>
  <c r="C141" i="2"/>
  <c r="E141" i="2"/>
  <c r="B142" i="2"/>
  <c r="E142" i="2" l="1"/>
  <c r="D142" i="2"/>
  <c r="C142" i="2"/>
  <c r="B143" i="2"/>
  <c r="D143" i="2" l="1"/>
  <c r="C143" i="2"/>
  <c r="E143" i="2"/>
  <c r="B144" i="2"/>
  <c r="E144" i="2" l="1"/>
  <c r="D144" i="2"/>
  <c r="B145" i="2"/>
  <c r="C144" i="2"/>
  <c r="D145" i="2" l="1"/>
  <c r="C145" i="2"/>
  <c r="E145" i="2"/>
  <c r="B146" i="2"/>
  <c r="E146" i="2" l="1"/>
  <c r="D146" i="2"/>
  <c r="B147" i="2"/>
  <c r="C146" i="2"/>
  <c r="D147" i="2" l="1"/>
  <c r="C147" i="2"/>
  <c r="E147" i="2"/>
  <c r="B148" i="2"/>
  <c r="E148" i="2" l="1"/>
  <c r="D148" i="2"/>
  <c r="B149" i="2"/>
  <c r="C148" i="2"/>
  <c r="D149" i="2" l="1"/>
  <c r="C149" i="2"/>
  <c r="E149" i="2"/>
  <c r="B150" i="2"/>
  <c r="E150" i="2" l="1"/>
  <c r="D150" i="2"/>
  <c r="B151" i="2"/>
  <c r="C150" i="2"/>
  <c r="D151" i="2" l="1"/>
  <c r="C151" i="2"/>
  <c r="E151" i="2"/>
  <c r="B152" i="2"/>
  <c r="E152" i="2" l="1"/>
  <c r="D152" i="2"/>
  <c r="C152" i="2"/>
  <c r="B153" i="2"/>
  <c r="D153" i="2" l="1"/>
  <c r="C153" i="2"/>
  <c r="E153" i="2"/>
  <c r="B154" i="2"/>
  <c r="E154" i="2" l="1"/>
  <c r="D154" i="2"/>
  <c r="B155" i="2"/>
  <c r="C154" i="2"/>
  <c r="D155" i="2" l="1"/>
  <c r="C155" i="2"/>
  <c r="E155" i="2"/>
  <c r="B156" i="2"/>
  <c r="B157" i="2" l="1"/>
  <c r="E156" i="2"/>
  <c r="D156" i="2"/>
  <c r="C156" i="2"/>
  <c r="D157" i="2" l="1"/>
  <c r="C157" i="2"/>
  <c r="E157" i="2"/>
  <c r="B158" i="2"/>
  <c r="B159" i="2" l="1"/>
  <c r="E158" i="2"/>
  <c r="D158" i="2"/>
  <c r="C158" i="2"/>
  <c r="D159" i="2" l="1"/>
  <c r="C159" i="2"/>
  <c r="E159" i="2"/>
  <c r="B160" i="2"/>
  <c r="B161" i="2" l="1"/>
  <c r="E160" i="2"/>
  <c r="D160" i="2"/>
  <c r="C160" i="2"/>
  <c r="D161" i="2" l="1"/>
  <c r="C161" i="2"/>
  <c r="E161" i="2"/>
  <c r="B162" i="2"/>
  <c r="B163" i="2" l="1"/>
  <c r="E162" i="2"/>
  <c r="D162" i="2"/>
  <c r="C162" i="2"/>
  <c r="D163" i="2" l="1"/>
  <c r="C163" i="2"/>
  <c r="E163" i="2"/>
  <c r="B164" i="2"/>
  <c r="B165" i="2" l="1"/>
  <c r="E164" i="2"/>
  <c r="D164" i="2"/>
  <c r="C164" i="2"/>
  <c r="D165" i="2" l="1"/>
  <c r="C165" i="2"/>
  <c r="E165" i="2"/>
  <c r="B166" i="2"/>
  <c r="B167" i="2" l="1"/>
  <c r="E166" i="2"/>
  <c r="D166" i="2"/>
  <c r="C166" i="2"/>
  <c r="D167" i="2" l="1"/>
  <c r="C167" i="2"/>
  <c r="E167" i="2"/>
  <c r="B168" i="2"/>
  <c r="B169" i="2" l="1"/>
  <c r="E168" i="2"/>
  <c r="D168" i="2"/>
  <c r="C168" i="2"/>
  <c r="D169" i="2" l="1"/>
  <c r="C169" i="2"/>
  <c r="E169" i="2"/>
  <c r="B170" i="2"/>
  <c r="B171" i="2" l="1"/>
  <c r="E170" i="2"/>
  <c r="D170" i="2"/>
  <c r="C170" i="2"/>
  <c r="D171" i="2" l="1"/>
  <c r="C171" i="2"/>
  <c r="E171" i="2"/>
  <c r="B172" i="2"/>
  <c r="B173" i="2" l="1"/>
  <c r="E172" i="2"/>
  <c r="D172" i="2"/>
  <c r="C172" i="2"/>
  <c r="D173" i="2" l="1"/>
  <c r="C173" i="2"/>
  <c r="E173" i="2"/>
  <c r="B174" i="2"/>
  <c r="B175" i="2" l="1"/>
  <c r="E174" i="2"/>
  <c r="D174" i="2"/>
  <c r="C174" i="2"/>
  <c r="D175" i="2" l="1"/>
  <c r="C175" i="2"/>
  <c r="E175" i="2"/>
  <c r="B176" i="2"/>
  <c r="B177" i="2" l="1"/>
  <c r="E176" i="2"/>
  <c r="D176" i="2"/>
  <c r="C176" i="2"/>
  <c r="D177" i="2" l="1"/>
  <c r="C177" i="2"/>
  <c r="E177" i="2"/>
  <c r="B178" i="2"/>
  <c r="B179" i="2" l="1"/>
  <c r="E178" i="2"/>
  <c r="D178" i="2"/>
  <c r="C178" i="2"/>
  <c r="D179" i="2" l="1"/>
  <c r="C179" i="2"/>
  <c r="E179" i="2"/>
  <c r="B180" i="2"/>
  <c r="B181" i="2" l="1"/>
  <c r="E180" i="2"/>
  <c r="D180" i="2"/>
  <c r="C180" i="2"/>
  <c r="D181" i="2" l="1"/>
  <c r="C181" i="2"/>
  <c r="E181" i="2"/>
  <c r="B182" i="2"/>
  <c r="B183" i="2" l="1"/>
  <c r="E182" i="2"/>
  <c r="D182" i="2"/>
  <c r="C182" i="2"/>
  <c r="D183" i="2" l="1"/>
  <c r="C183" i="2"/>
  <c r="E183" i="2"/>
  <c r="B184" i="2"/>
  <c r="B185" i="2" l="1"/>
  <c r="E184" i="2"/>
  <c r="D184" i="2"/>
  <c r="C184" i="2"/>
  <c r="D185" i="2" l="1"/>
  <c r="C185" i="2"/>
  <c r="E185" i="2"/>
  <c r="B186" i="2"/>
  <c r="B187" i="2" l="1"/>
  <c r="E186" i="2"/>
  <c r="D186" i="2"/>
  <c r="C186" i="2"/>
  <c r="D187" i="2" l="1"/>
  <c r="C187" i="2"/>
  <c r="E187" i="2"/>
  <c r="B188" i="2"/>
  <c r="B189" i="2" l="1"/>
  <c r="E188" i="2"/>
  <c r="D188" i="2"/>
  <c r="C188" i="2"/>
  <c r="D189" i="2" l="1"/>
  <c r="C189" i="2"/>
  <c r="E189" i="2"/>
  <c r="B190" i="2"/>
  <c r="B191" i="2" l="1"/>
  <c r="E190" i="2"/>
  <c r="D190" i="2"/>
  <c r="C190" i="2"/>
  <c r="D191" i="2" l="1"/>
  <c r="C191" i="2"/>
  <c r="E191" i="2"/>
  <c r="B192" i="2"/>
  <c r="B193" i="2" l="1"/>
  <c r="E192" i="2"/>
  <c r="D192" i="2"/>
  <c r="C192" i="2"/>
  <c r="D193" i="2" l="1"/>
  <c r="C193" i="2"/>
  <c r="E193" i="2"/>
  <c r="B194" i="2"/>
  <c r="B195" i="2" l="1"/>
  <c r="E194" i="2"/>
  <c r="D194" i="2"/>
  <c r="C194" i="2"/>
  <c r="D195" i="2" l="1"/>
  <c r="C195" i="2"/>
  <c r="E195" i="2"/>
  <c r="B196" i="2"/>
  <c r="B197" i="2" l="1"/>
  <c r="E196" i="2"/>
  <c r="D196" i="2"/>
  <c r="C196" i="2"/>
  <c r="D197" i="2" l="1"/>
  <c r="C197" i="2"/>
  <c r="E197" i="2"/>
  <c r="B198" i="2"/>
  <c r="B199" i="2" l="1"/>
  <c r="E198" i="2"/>
  <c r="D198" i="2"/>
  <c r="C198" i="2"/>
  <c r="D199" i="2" l="1"/>
  <c r="C199" i="2"/>
  <c r="E199" i="2"/>
  <c r="B200" i="2"/>
  <c r="B201" i="2" l="1"/>
  <c r="E200" i="2"/>
  <c r="D200" i="2"/>
  <c r="C200" i="2"/>
  <c r="D201" i="2" l="1"/>
  <c r="C201" i="2"/>
  <c r="E201" i="2"/>
  <c r="B202" i="2"/>
  <c r="B203" i="2" l="1"/>
  <c r="E202" i="2"/>
  <c r="D202" i="2"/>
  <c r="C202" i="2"/>
  <c r="D203" i="2" l="1"/>
  <c r="C203" i="2"/>
  <c r="E203" i="2"/>
  <c r="B204" i="2"/>
  <c r="B205" i="2" l="1"/>
  <c r="E204" i="2"/>
  <c r="D204" i="2"/>
  <c r="C204" i="2"/>
  <c r="D205" i="2" l="1"/>
  <c r="C205" i="2"/>
  <c r="E205" i="2"/>
  <c r="B206" i="2"/>
  <c r="B207" i="2" l="1"/>
  <c r="E206" i="2"/>
  <c r="D206" i="2"/>
  <c r="C206" i="2"/>
  <c r="D207" i="2" l="1"/>
  <c r="C207" i="2"/>
  <c r="E207" i="2"/>
  <c r="B208" i="2"/>
  <c r="B209" i="2" l="1"/>
  <c r="E208" i="2"/>
  <c r="D208" i="2"/>
  <c r="C208" i="2"/>
  <c r="D209" i="2" l="1"/>
  <c r="C209" i="2"/>
  <c r="E209" i="2"/>
  <c r="B210" i="2"/>
  <c r="B211" i="2" l="1"/>
  <c r="E210" i="2"/>
  <c r="D210" i="2"/>
  <c r="C210" i="2"/>
  <c r="D211" i="2" l="1"/>
  <c r="C211" i="2"/>
  <c r="E211" i="2"/>
  <c r="B212" i="2"/>
  <c r="B213" i="2" l="1"/>
  <c r="E212" i="2"/>
  <c r="D212" i="2"/>
  <c r="C212" i="2"/>
  <c r="D213" i="2" l="1"/>
  <c r="C213" i="2"/>
  <c r="E213" i="2"/>
  <c r="B214" i="2"/>
  <c r="B215" i="2" l="1"/>
  <c r="E214" i="2"/>
  <c r="D214" i="2"/>
  <c r="C214" i="2"/>
  <c r="D215" i="2" l="1"/>
  <c r="C215" i="2"/>
  <c r="E215" i="2"/>
  <c r="B216" i="2"/>
  <c r="B217" i="2" l="1"/>
  <c r="E216" i="2"/>
  <c r="D216" i="2"/>
  <c r="C216" i="2"/>
  <c r="D217" i="2" l="1"/>
  <c r="C217" i="2"/>
  <c r="E217" i="2"/>
  <c r="B218" i="2"/>
  <c r="E218" i="2" l="1"/>
  <c r="B219" i="2"/>
  <c r="D218" i="2"/>
  <c r="C218" i="2"/>
  <c r="C219" i="2" l="1"/>
  <c r="B220" i="2"/>
  <c r="E219" i="2"/>
  <c r="D219" i="2"/>
  <c r="E220" i="2" l="1"/>
  <c r="C220" i="2"/>
  <c r="D220" i="2"/>
  <c r="B221" i="2"/>
  <c r="C221" i="2" l="1"/>
  <c r="B222" i="2"/>
  <c r="E221" i="2"/>
  <c r="D221" i="2"/>
  <c r="E222" i="2" l="1"/>
  <c r="C222" i="2"/>
  <c r="B223" i="2"/>
  <c r="D222" i="2"/>
  <c r="D223" i="2" l="1"/>
  <c r="C223" i="2"/>
  <c r="E223" i="2"/>
  <c r="B224" i="2"/>
  <c r="E224" i="2" l="1"/>
  <c r="C224" i="2"/>
  <c r="B225" i="2"/>
  <c r="D224" i="2"/>
  <c r="D225" i="2" l="1"/>
  <c r="C225" i="2"/>
  <c r="B226" i="2"/>
  <c r="E225" i="2"/>
  <c r="E226" i="2" l="1"/>
  <c r="C226" i="2"/>
  <c r="B227" i="2"/>
  <c r="D226" i="2"/>
  <c r="D227" i="2" l="1"/>
  <c r="C227" i="2"/>
  <c r="E227" i="2"/>
  <c r="B228" i="2"/>
  <c r="E228" i="2" l="1"/>
  <c r="C228" i="2"/>
  <c r="D228" i="2"/>
  <c r="B229" i="2"/>
  <c r="D229" i="2" l="1"/>
  <c r="C229" i="2"/>
  <c r="B230" i="2"/>
  <c r="E229" i="2"/>
  <c r="E230" i="2" l="1"/>
  <c r="C230" i="2"/>
  <c r="B231" i="2"/>
  <c r="D230" i="2"/>
  <c r="D231" i="2" l="1"/>
  <c r="C231" i="2"/>
  <c r="E231" i="2"/>
  <c r="B232" i="2"/>
  <c r="E232" i="2" l="1"/>
  <c r="C232" i="2"/>
  <c r="B233" i="2"/>
  <c r="D232" i="2"/>
  <c r="D233" i="2" l="1"/>
  <c r="C233" i="2"/>
  <c r="B234" i="2"/>
  <c r="E233" i="2"/>
  <c r="E234" i="2" l="1"/>
  <c r="C234" i="2"/>
  <c r="B235" i="2"/>
  <c r="D234" i="2"/>
  <c r="D235" i="2" l="1"/>
  <c r="C235" i="2"/>
  <c r="E235" i="2"/>
  <c r="B236" i="2"/>
  <c r="E236" i="2" l="1"/>
  <c r="C236" i="2"/>
  <c r="B237" i="2"/>
  <c r="D236" i="2"/>
  <c r="D237" i="2" l="1"/>
  <c r="C237" i="2"/>
  <c r="B238" i="2"/>
  <c r="E237" i="2"/>
  <c r="E238" i="2" l="1"/>
  <c r="C238" i="2"/>
  <c r="B239" i="2"/>
  <c r="D238" i="2"/>
  <c r="D239" i="2" l="1"/>
  <c r="C239" i="2"/>
  <c r="E239" i="2"/>
  <c r="B240" i="2"/>
  <c r="E240" i="2" l="1"/>
  <c r="C240" i="2"/>
  <c r="B241" i="2"/>
  <c r="D240" i="2"/>
  <c r="D241" i="2" l="1"/>
  <c r="C241" i="2"/>
  <c r="B242" i="2"/>
  <c r="E241" i="2"/>
  <c r="E242" i="2" l="1"/>
  <c r="C242" i="2"/>
  <c r="B243" i="2"/>
  <c r="D242" i="2"/>
  <c r="D243" i="2" l="1"/>
  <c r="C243" i="2"/>
  <c r="E243" i="2"/>
  <c r="B244" i="2"/>
  <c r="E244" i="2" l="1"/>
  <c r="C244" i="2"/>
  <c r="D244" i="2"/>
  <c r="B245" i="2"/>
  <c r="D245" i="2" l="1"/>
  <c r="C245" i="2"/>
  <c r="B246" i="2"/>
  <c r="E245" i="2"/>
  <c r="E246" i="2" l="1"/>
  <c r="C246" i="2"/>
  <c r="B247" i="2"/>
  <c r="D246" i="2"/>
  <c r="D247" i="2" l="1"/>
  <c r="C247" i="2"/>
  <c r="E247" i="2"/>
  <c r="B248" i="2"/>
  <c r="E248" i="2" l="1"/>
  <c r="C248" i="2"/>
  <c r="B249" i="2"/>
  <c r="D248" i="2"/>
  <c r="D249" i="2" l="1"/>
  <c r="C249" i="2"/>
  <c r="B250" i="2"/>
  <c r="E249" i="2"/>
  <c r="E250" i="2" l="1"/>
  <c r="C250" i="2"/>
  <c r="B251" i="2"/>
  <c r="D250" i="2"/>
  <c r="D251" i="2" l="1"/>
  <c r="C251" i="2"/>
  <c r="E251" i="2"/>
  <c r="B252" i="2"/>
  <c r="E252" i="2" l="1"/>
  <c r="C252" i="2"/>
  <c r="B253" i="2"/>
  <c r="D252" i="2"/>
  <c r="D253" i="2" l="1"/>
  <c r="C253" i="2"/>
  <c r="B254" i="2"/>
  <c r="E253" i="2"/>
  <c r="E254" i="2" l="1"/>
  <c r="D254" i="2"/>
  <c r="C254" i="2"/>
  <c r="B255" i="2"/>
  <c r="D255" i="2" l="1"/>
  <c r="C255" i="2"/>
  <c r="B256" i="2"/>
  <c r="E255" i="2"/>
  <c r="E256" i="2" l="1"/>
  <c r="D256" i="2"/>
  <c r="C256" i="2"/>
  <c r="B257" i="2"/>
  <c r="D257" i="2" l="1"/>
  <c r="C257" i="2"/>
  <c r="B258" i="2"/>
  <c r="E257" i="2"/>
  <c r="E258" i="2" l="1"/>
  <c r="D258" i="2"/>
  <c r="C258" i="2"/>
  <c r="B259" i="2"/>
  <c r="D259" i="2" l="1"/>
  <c r="C259" i="2"/>
  <c r="B260" i="2"/>
  <c r="E259" i="2"/>
  <c r="E260" i="2" l="1"/>
  <c r="D260" i="2"/>
  <c r="C260" i="2"/>
  <c r="B261" i="2"/>
  <c r="D261" i="2" l="1"/>
  <c r="C261" i="2"/>
  <c r="E261" i="2"/>
  <c r="B262" i="2"/>
  <c r="E262" i="2" l="1"/>
  <c r="D262" i="2"/>
  <c r="C262" i="2"/>
  <c r="B263" i="2"/>
  <c r="D263" i="2" l="1"/>
  <c r="C263" i="2"/>
  <c r="B264" i="2"/>
  <c r="E263" i="2"/>
  <c r="E264" i="2" l="1"/>
  <c r="D264" i="2"/>
  <c r="C264" i="2"/>
  <c r="B265" i="2"/>
  <c r="D265" i="2" l="1"/>
  <c r="C265" i="2"/>
  <c r="B266" i="2"/>
  <c r="E265" i="2"/>
  <c r="E266" i="2" l="1"/>
  <c r="D266" i="2"/>
  <c r="C266" i="2"/>
  <c r="B267" i="2"/>
  <c r="D267" i="2" l="1"/>
  <c r="C267" i="2"/>
  <c r="E267" i="2"/>
  <c r="B268" i="2"/>
  <c r="E268" i="2" l="1"/>
  <c r="D268" i="2"/>
  <c r="C268" i="2"/>
  <c r="B269" i="2"/>
  <c r="D269" i="2" l="1"/>
  <c r="C269" i="2"/>
  <c r="B270" i="2"/>
  <c r="E269" i="2"/>
  <c r="E270" i="2" l="1"/>
  <c r="D270" i="2"/>
  <c r="C270" i="2"/>
  <c r="B271" i="2"/>
  <c r="D271" i="2" l="1"/>
  <c r="C271" i="2"/>
  <c r="B272" i="2"/>
  <c r="E271" i="2"/>
  <c r="E272" i="2" l="1"/>
  <c r="D272" i="2"/>
  <c r="C272" i="2"/>
  <c r="B273" i="2"/>
  <c r="D273" i="2" l="1"/>
  <c r="C273" i="2"/>
  <c r="B274" i="2"/>
  <c r="E273" i="2"/>
  <c r="E274" i="2" l="1"/>
  <c r="D274" i="2"/>
  <c r="C274" i="2"/>
  <c r="B275" i="2"/>
  <c r="D275" i="2" l="1"/>
  <c r="C275" i="2"/>
  <c r="B276" i="2"/>
  <c r="E275" i="2"/>
  <c r="E276" i="2" l="1"/>
  <c r="D276" i="2"/>
  <c r="C276" i="2"/>
  <c r="B277" i="2"/>
  <c r="D277" i="2" l="1"/>
  <c r="C277" i="2"/>
  <c r="E277" i="2"/>
  <c r="B278" i="2"/>
  <c r="E278" i="2" l="1"/>
  <c r="D278" i="2"/>
  <c r="C278" i="2"/>
  <c r="B279" i="2"/>
  <c r="D279" i="2" l="1"/>
  <c r="C279" i="2"/>
  <c r="B280" i="2"/>
  <c r="E279" i="2"/>
  <c r="E280" i="2" l="1"/>
  <c r="D280" i="2"/>
  <c r="C280" i="2"/>
  <c r="B281" i="2"/>
  <c r="D281" i="2" l="1"/>
  <c r="C281" i="2"/>
  <c r="B282" i="2"/>
  <c r="E281" i="2"/>
  <c r="E282" i="2" l="1"/>
  <c r="D282" i="2"/>
  <c r="C282" i="2"/>
  <c r="B283" i="2"/>
  <c r="D283" i="2" l="1"/>
  <c r="C283" i="2"/>
  <c r="E283" i="2"/>
  <c r="B284" i="2"/>
  <c r="E284" i="2" l="1"/>
  <c r="D284" i="2"/>
  <c r="C284" i="2"/>
  <c r="B285" i="2"/>
  <c r="D285" i="2" l="1"/>
  <c r="C285" i="2"/>
  <c r="B286" i="2"/>
  <c r="E285" i="2"/>
  <c r="E286" i="2" l="1"/>
  <c r="D286" i="2"/>
  <c r="C286" i="2"/>
  <c r="B287" i="2"/>
  <c r="D287" i="2" l="1"/>
  <c r="C287" i="2"/>
  <c r="B288" i="2"/>
  <c r="E287" i="2"/>
  <c r="E288" i="2" l="1"/>
  <c r="D288" i="2"/>
  <c r="C288" i="2"/>
  <c r="B289" i="2"/>
  <c r="D289" i="2" l="1"/>
  <c r="C289" i="2"/>
  <c r="B290" i="2"/>
  <c r="E289" i="2"/>
  <c r="E290" i="2" l="1"/>
  <c r="D290" i="2"/>
  <c r="C290" i="2"/>
  <c r="B291" i="2"/>
  <c r="D291" i="2" l="1"/>
  <c r="C291" i="2"/>
  <c r="B292" i="2"/>
  <c r="E291" i="2"/>
  <c r="E292" i="2" l="1"/>
  <c r="D292" i="2"/>
  <c r="C292" i="2"/>
  <c r="B293" i="2"/>
  <c r="D293" i="2" l="1"/>
  <c r="C293" i="2"/>
  <c r="E293" i="2"/>
  <c r="B294" i="2"/>
  <c r="E294" i="2" l="1"/>
  <c r="D294" i="2"/>
  <c r="C294" i="2"/>
  <c r="B295" i="2"/>
  <c r="D295" i="2" l="1"/>
  <c r="C295" i="2"/>
  <c r="B296" i="2"/>
  <c r="E295" i="2"/>
  <c r="E296" i="2" l="1"/>
  <c r="D296" i="2"/>
  <c r="C296" i="2"/>
  <c r="B297" i="2"/>
  <c r="D297" i="2" l="1"/>
  <c r="C297" i="2"/>
  <c r="B298" i="2"/>
  <c r="E297" i="2"/>
  <c r="E298" i="2" l="1"/>
  <c r="D298" i="2"/>
  <c r="C298" i="2"/>
  <c r="B299" i="2"/>
  <c r="D299" i="2" l="1"/>
  <c r="C299" i="2"/>
  <c r="E299" i="2"/>
  <c r="B300" i="2"/>
  <c r="E300" i="2" l="1"/>
  <c r="D300" i="2"/>
  <c r="C300" i="2"/>
  <c r="B301" i="2"/>
  <c r="D301" i="2" l="1"/>
  <c r="C301" i="2"/>
  <c r="B302" i="2"/>
  <c r="E301" i="2"/>
  <c r="E302" i="2" l="1"/>
  <c r="D302" i="2"/>
  <c r="C302" i="2"/>
  <c r="B303" i="2"/>
  <c r="D303" i="2" l="1"/>
  <c r="C303" i="2"/>
  <c r="B304" i="2"/>
  <c r="E303" i="2"/>
  <c r="E304" i="2" l="1"/>
  <c r="D304" i="2"/>
  <c r="C304" i="2"/>
  <c r="B305" i="2"/>
  <c r="E305" i="2" l="1"/>
  <c r="D305" i="2"/>
  <c r="C305" i="2"/>
  <c r="B306" i="2"/>
  <c r="E306" i="2" l="1"/>
  <c r="D306" i="2"/>
  <c r="C306" i="2"/>
  <c r="B307" i="2"/>
  <c r="E307" i="2" l="1"/>
  <c r="D307" i="2"/>
  <c r="C307" i="2"/>
  <c r="B308" i="2"/>
  <c r="E308" i="2" l="1"/>
  <c r="D308" i="2"/>
  <c r="C308" i="2"/>
  <c r="B309" i="2"/>
  <c r="E309" i="2" l="1"/>
  <c r="D309" i="2"/>
  <c r="C309" i="2"/>
  <c r="B310" i="2"/>
  <c r="E310" i="2" l="1"/>
  <c r="D310" i="2"/>
  <c r="C310" i="2"/>
  <c r="B311" i="2"/>
  <c r="E311" i="2" l="1"/>
  <c r="D311" i="2"/>
  <c r="C311" i="2"/>
  <c r="B312" i="2"/>
  <c r="E312" i="2" l="1"/>
  <c r="D312" i="2"/>
  <c r="C312" i="2"/>
  <c r="B313" i="2"/>
  <c r="E313" i="2" l="1"/>
  <c r="D313" i="2"/>
  <c r="C313" i="2"/>
  <c r="B314" i="2"/>
  <c r="E314" i="2" l="1"/>
  <c r="D314" i="2"/>
  <c r="C314" i="2"/>
  <c r="B315" i="2"/>
  <c r="E315" i="2" l="1"/>
  <c r="D315" i="2"/>
  <c r="C315" i="2"/>
  <c r="B316" i="2"/>
  <c r="E316" i="2" l="1"/>
  <c r="D316" i="2"/>
  <c r="C316" i="2"/>
  <c r="B317" i="2"/>
  <c r="E317" i="2" l="1"/>
  <c r="D317" i="2"/>
  <c r="C317" i="2"/>
  <c r="B318" i="2"/>
  <c r="E318" i="2" l="1"/>
  <c r="D318" i="2"/>
  <c r="C318" i="2"/>
  <c r="B319" i="2"/>
  <c r="E319" i="2" l="1"/>
  <c r="D319" i="2"/>
  <c r="C319" i="2"/>
  <c r="B320" i="2"/>
  <c r="E320" i="2" l="1"/>
  <c r="D320" i="2"/>
  <c r="C320" i="2"/>
  <c r="B321" i="2"/>
  <c r="E321" i="2" l="1"/>
  <c r="D321" i="2"/>
  <c r="C321" i="2"/>
  <c r="B322" i="2"/>
  <c r="E322" i="2" l="1"/>
  <c r="D322" i="2"/>
  <c r="C322" i="2"/>
  <c r="B323" i="2"/>
  <c r="E323" i="2" l="1"/>
  <c r="D323" i="2"/>
  <c r="C323" i="2"/>
  <c r="B324" i="2"/>
  <c r="E324" i="2" l="1"/>
  <c r="D324" i="2"/>
  <c r="C324" i="2"/>
  <c r="B325" i="2"/>
  <c r="E325" i="2" l="1"/>
  <c r="D325" i="2"/>
  <c r="C325" i="2"/>
  <c r="B326" i="2"/>
  <c r="E326" i="2" l="1"/>
  <c r="D326" i="2"/>
  <c r="C326" i="2"/>
  <c r="B327" i="2"/>
  <c r="E327" i="2" l="1"/>
  <c r="D327" i="2"/>
  <c r="C327" i="2"/>
  <c r="B328" i="2"/>
  <c r="E328" i="2" l="1"/>
  <c r="D328" i="2"/>
  <c r="C328" i="2"/>
  <c r="B329" i="2"/>
  <c r="E329" i="2" l="1"/>
  <c r="D329" i="2"/>
  <c r="C329" i="2"/>
  <c r="B330" i="2"/>
  <c r="E330" i="2" l="1"/>
  <c r="D330" i="2"/>
  <c r="C330" i="2"/>
  <c r="B331" i="2"/>
  <c r="E331" i="2" l="1"/>
  <c r="D331" i="2"/>
  <c r="C331" i="2"/>
  <c r="B332" i="2"/>
  <c r="E332" i="2" l="1"/>
  <c r="D332" i="2"/>
  <c r="C332" i="2"/>
  <c r="B333" i="2"/>
  <c r="E333" i="2" l="1"/>
  <c r="D333" i="2"/>
  <c r="C333" i="2"/>
  <c r="B334" i="2"/>
  <c r="E334" i="2" l="1"/>
  <c r="D334" i="2"/>
  <c r="C334" i="2"/>
  <c r="B335" i="2"/>
  <c r="E335" i="2" l="1"/>
  <c r="D335" i="2"/>
  <c r="C335" i="2"/>
  <c r="B336" i="2"/>
  <c r="E336" i="2" l="1"/>
  <c r="D336" i="2"/>
  <c r="C336" i="2"/>
  <c r="B337" i="2"/>
  <c r="E337" i="2" l="1"/>
  <c r="D337" i="2"/>
  <c r="C337" i="2"/>
  <c r="B338" i="2"/>
  <c r="E338" i="2" l="1"/>
  <c r="D338" i="2"/>
  <c r="C338" i="2"/>
  <c r="B339" i="2"/>
  <c r="E339" i="2" l="1"/>
  <c r="D339" i="2"/>
  <c r="C339" i="2"/>
  <c r="B340" i="2"/>
  <c r="E340" i="2" l="1"/>
  <c r="D340" i="2"/>
  <c r="C340" i="2"/>
  <c r="B341" i="2"/>
  <c r="E341" i="2" l="1"/>
  <c r="D341" i="2"/>
  <c r="C341" i="2"/>
  <c r="B342" i="2"/>
  <c r="E342" i="2" l="1"/>
  <c r="D342" i="2"/>
  <c r="C342" i="2"/>
  <c r="B343" i="2"/>
  <c r="E343" i="2" l="1"/>
  <c r="D343" i="2"/>
  <c r="C343" i="2"/>
  <c r="B344" i="2"/>
  <c r="E344" i="2" l="1"/>
  <c r="D344" i="2"/>
  <c r="C344" i="2"/>
  <c r="B345" i="2"/>
  <c r="E345" i="2" l="1"/>
  <c r="D345" i="2"/>
  <c r="C345" i="2"/>
  <c r="B346" i="2"/>
  <c r="E346" i="2" l="1"/>
  <c r="D346" i="2"/>
  <c r="C346" i="2"/>
  <c r="B347" i="2"/>
  <c r="E347" i="2" l="1"/>
  <c r="D347" i="2"/>
  <c r="C347" i="2"/>
  <c r="B348" i="2"/>
  <c r="E348" i="2" l="1"/>
  <c r="D348" i="2"/>
  <c r="C348" i="2"/>
  <c r="B349" i="2"/>
  <c r="E349" i="2" l="1"/>
  <c r="D349" i="2"/>
  <c r="C349" i="2"/>
  <c r="B350" i="2"/>
  <c r="B351" i="2" l="1"/>
  <c r="E350" i="2"/>
  <c r="D350" i="2"/>
  <c r="C350" i="2"/>
  <c r="E351" i="2" l="1"/>
  <c r="D351" i="2"/>
  <c r="C351" i="2"/>
  <c r="B352" i="2"/>
  <c r="B353" i="2" l="1"/>
  <c r="E352" i="2"/>
  <c r="D352" i="2"/>
  <c r="C352" i="2"/>
  <c r="E353" i="2" l="1"/>
  <c r="D353" i="2"/>
  <c r="C353" i="2"/>
  <c r="B354" i="2"/>
  <c r="B355" i="2" l="1"/>
  <c r="E354" i="2"/>
  <c r="D354" i="2"/>
  <c r="C354" i="2"/>
  <c r="E355" i="2" l="1"/>
  <c r="D355" i="2"/>
  <c r="C355" i="2"/>
  <c r="B356" i="2"/>
  <c r="B357" i="2" l="1"/>
  <c r="E356" i="2"/>
  <c r="D356" i="2"/>
  <c r="C356" i="2"/>
  <c r="E357" i="2" l="1"/>
  <c r="D357" i="2"/>
  <c r="C357" i="2"/>
  <c r="B358" i="2"/>
  <c r="B359" i="2" l="1"/>
  <c r="E358" i="2"/>
  <c r="D358" i="2"/>
  <c r="C358" i="2"/>
  <c r="E359" i="2" l="1"/>
  <c r="D359" i="2"/>
  <c r="C359" i="2"/>
  <c r="B360" i="2"/>
  <c r="B361" i="2" l="1"/>
  <c r="E360" i="2"/>
  <c r="D360" i="2"/>
  <c r="C360" i="2"/>
  <c r="E361" i="2" l="1"/>
  <c r="D361" i="2"/>
  <c r="C361" i="2"/>
  <c r="B362" i="2"/>
  <c r="B363" i="2" l="1"/>
  <c r="E362" i="2"/>
  <c r="D362" i="2"/>
  <c r="C362" i="2"/>
  <c r="E363" i="2" l="1"/>
  <c r="D363" i="2"/>
  <c r="C363" i="2"/>
  <c r="B364" i="2"/>
  <c r="B365" i="2" l="1"/>
  <c r="E364" i="2"/>
  <c r="D364" i="2"/>
  <c r="C364" i="2"/>
  <c r="E365" i="2" l="1"/>
  <c r="D365" i="2"/>
  <c r="C365" i="2"/>
  <c r="B366" i="2"/>
  <c r="B367" i="2" l="1"/>
  <c r="E366" i="2"/>
  <c r="D366" i="2"/>
  <c r="C366" i="2"/>
  <c r="E367" i="2" l="1"/>
  <c r="D367" i="2"/>
  <c r="C367" i="2"/>
  <c r="B368" i="2"/>
  <c r="B369" i="2" l="1"/>
  <c r="E368" i="2"/>
  <c r="D368" i="2"/>
  <c r="C368" i="2"/>
  <c r="E369" i="2" l="1"/>
  <c r="D369" i="2"/>
  <c r="C369" i="2"/>
  <c r="B370" i="2"/>
  <c r="B371" i="2" l="1"/>
  <c r="E370" i="2"/>
  <c r="D370" i="2"/>
  <c r="C370" i="2"/>
  <c r="E371" i="2" l="1"/>
  <c r="D371" i="2"/>
  <c r="C371" i="2"/>
  <c r="B372" i="2"/>
  <c r="B373" i="2" l="1"/>
  <c r="E372" i="2"/>
  <c r="D372" i="2"/>
  <c r="C372" i="2"/>
  <c r="E373" i="2" l="1"/>
  <c r="D373" i="2"/>
  <c r="C373" i="2"/>
  <c r="B374" i="2"/>
  <c r="B375" i="2" l="1"/>
  <c r="E374" i="2"/>
  <c r="D374" i="2"/>
  <c r="C374" i="2"/>
  <c r="E375" i="2" l="1"/>
  <c r="D375" i="2"/>
  <c r="C375" i="2"/>
  <c r="B376" i="2"/>
  <c r="B377" i="2" l="1"/>
  <c r="E376" i="2"/>
  <c r="D376" i="2"/>
  <c r="C376" i="2"/>
  <c r="E377" i="2" l="1"/>
  <c r="D377" i="2"/>
  <c r="C377" i="2"/>
  <c r="B378" i="2"/>
  <c r="B379" i="2" l="1"/>
  <c r="E378" i="2"/>
  <c r="D378" i="2"/>
  <c r="C378" i="2"/>
  <c r="E379" i="2" l="1"/>
  <c r="D379" i="2"/>
  <c r="C379" i="2"/>
  <c r="B380" i="2"/>
  <c r="B381" i="2" l="1"/>
  <c r="E380" i="2"/>
  <c r="D380" i="2"/>
  <c r="C380" i="2"/>
  <c r="E381" i="2" l="1"/>
  <c r="D381" i="2"/>
  <c r="C381" i="2"/>
  <c r="B382" i="2"/>
  <c r="B383" i="2" l="1"/>
  <c r="E382" i="2"/>
  <c r="D382" i="2"/>
  <c r="C382" i="2"/>
  <c r="E383" i="2" l="1"/>
  <c r="D383" i="2"/>
  <c r="C383" i="2"/>
  <c r="B384" i="2"/>
  <c r="B385" i="2" l="1"/>
  <c r="E384" i="2"/>
  <c r="D384" i="2"/>
  <c r="C384" i="2"/>
  <c r="E385" i="2" l="1"/>
  <c r="D385" i="2"/>
  <c r="C385" i="2"/>
  <c r="B386" i="2"/>
  <c r="B387" i="2" l="1"/>
  <c r="E386" i="2"/>
  <c r="D386" i="2"/>
  <c r="C386" i="2"/>
  <c r="E387" i="2" l="1"/>
  <c r="D387" i="2"/>
  <c r="C387" i="2"/>
</calcChain>
</file>

<file path=xl/sharedStrings.xml><?xml version="1.0" encoding="utf-8"?>
<sst xmlns="http://schemas.openxmlformats.org/spreadsheetml/2006/main" count="99" uniqueCount="36">
  <si>
    <t>PV</t>
  </si>
  <si>
    <t>r</t>
  </si>
  <si>
    <t>m</t>
  </si>
  <si>
    <t>accruals per year</t>
  </si>
  <si>
    <t>Period (n)</t>
  </si>
  <si>
    <t>Simple</t>
  </si>
  <si>
    <t>Compounded</t>
  </si>
  <si>
    <t>Continuously compounded</t>
  </si>
  <si>
    <t>Continious</t>
  </si>
  <si>
    <t>simple rate</t>
  </si>
  <si>
    <t>Compound rate to simple rate</t>
  </si>
  <si>
    <t>FV 1 year</t>
  </si>
  <si>
    <t>FV 2 year</t>
  </si>
  <si>
    <t>eposure</t>
  </si>
  <si>
    <t>interest rate</t>
  </si>
  <si>
    <t>Maturity</t>
  </si>
  <si>
    <t>years</t>
  </si>
  <si>
    <t>Payments</t>
  </si>
  <si>
    <t>per year</t>
  </si>
  <si>
    <t>interest rate for calc</t>
  </si>
  <si>
    <t>Annuity coefficient</t>
  </si>
  <si>
    <t>Annuity payment</t>
  </si>
  <si>
    <t>Interest</t>
  </si>
  <si>
    <t>Principal repayment</t>
  </si>
  <si>
    <t>Principal</t>
  </si>
  <si>
    <t>origination date</t>
  </si>
  <si>
    <t>up to 1m</t>
  </si>
  <si>
    <t>1-3 mon</t>
  </si>
  <si>
    <t>3-6 mon</t>
  </si>
  <si>
    <t>6-9 mon</t>
  </si>
  <si>
    <t>9-12 mon</t>
  </si>
  <si>
    <t>1-3 years</t>
  </si>
  <si>
    <t>3-5 years</t>
  </si>
  <si>
    <t>5-7 years</t>
  </si>
  <si>
    <t>7-10 years</t>
  </si>
  <si>
    <t>up from 10 years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</si>
</sst>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_(* #,##0.00_);_(* \(#,##0.00\);_(* &quot;-&quot;??_);_(@_)"/>
    <numFmt numFmtId="165" formatCode="_(* #,##0_);_(* \(#,##0\);_(* &quot;-&quot;??_);_(@_)"/>
    <numFmt numFmtId="166" formatCode="0.0%"/>
    <numFmt numFmtId="167" formatCode="d/m/yy;@"/>
    <numFmt numFmtId="168" formatCode="0.000%"/>
    <numFmt numFmtId="169" formatCode="_(* #,##0.0000000_);_(* \(#,##0.0000000\);_(* &quot;-&quot;??_);_(@_)"/>
    <numFmt numFmtId="170" formatCode="_(* #,##0.00000000_);_(* \(#,##0.00000000\);_(* &quot;-&quot;??_);_(@_)"/>
    <numFmt numFmtId="171" formatCode="_-* #,##0.00_-;\-* #,##0.00_-;_-* &quot;-&quot;??_-;_-@_-"/>
    <numFmt numFmtId="172" formatCode="_-* #,##0.000_-;\-* #,##0.000_-;_-* &quot;-&quot;??_-;_-@_-"/>
    <numFmt numFmtId="173" formatCode="_-* #,##0.0000_-;\-* #,##0.000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71" fontId="1" fillId="0" borderId="0" applyFont="0" applyFill="0" applyBorder="0" applyAlignment="0" applyProtection="0"/>
  </cellStyleXfs>
  <cellXfs count="22">
    <xf numFmtId="0" fontId="0" fillId="0" borderId="0" xfId="0"/>
    <xf numFmtId="0" fontId="2" fillId="0" borderId="0" xfId="0" applyFont="1"/>
    <xf numFmtId="165" fontId="2" fillId="0" borderId="0" xfId="2" applyNumberFormat="1" applyFont="1"/>
    <xf numFmtId="166" fontId="2" fillId="0" borderId="0" xfId="1" applyNumberFormat="1" applyFont="1"/>
    <xf numFmtId="0" fontId="2" fillId="0" borderId="0" xfId="0" applyFont="1" applyAlignment="1">
      <alignment horizontal="center" vertical="center"/>
    </xf>
    <xf numFmtId="165" fontId="2" fillId="0" borderId="0" xfId="2" applyNumberFormat="1" applyFont="1" applyAlignment="1">
      <alignment horizontal="center" vertical="center" wrapText="1"/>
    </xf>
    <xf numFmtId="0" fontId="3" fillId="0" borderId="0" xfId="0" applyFont="1"/>
    <xf numFmtId="167" fontId="3" fillId="0" borderId="0" xfId="0" applyNumberFormat="1" applyFont="1"/>
    <xf numFmtId="165" fontId="3" fillId="0" borderId="0" xfId="2" applyNumberFormat="1" applyFont="1"/>
    <xf numFmtId="167" fontId="2" fillId="0" borderId="0" xfId="0" applyNumberFormat="1" applyFont="1"/>
    <xf numFmtId="168" fontId="2" fillId="0" borderId="0" xfId="1" applyNumberFormat="1" applyFont="1"/>
    <xf numFmtId="169" fontId="2" fillId="0" borderId="0" xfId="2" applyNumberFormat="1" applyFont="1"/>
    <xf numFmtId="164" fontId="2" fillId="0" borderId="0" xfId="2" applyFont="1"/>
    <xf numFmtId="170" fontId="2" fillId="0" borderId="0" xfId="2" applyNumberFormat="1" applyFont="1"/>
    <xf numFmtId="9" fontId="2" fillId="0" borderId="0" xfId="0" applyNumberFormat="1" applyFont="1"/>
    <xf numFmtId="10" fontId="2" fillId="0" borderId="0" xfId="1" applyNumberFormat="1" applyFont="1"/>
    <xf numFmtId="172" fontId="2" fillId="0" borderId="0" xfId="3" applyNumberFormat="1" applyFont="1"/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14" fontId="2" fillId="0" borderId="0" xfId="0" applyNumberFormat="1" applyFont="1"/>
    <xf numFmtId="173" fontId="2" fillId="0" borderId="0" xfId="3" applyNumberFormat="1" applyFont="1"/>
    <xf numFmtId="0" fontId="3" fillId="0" borderId="1" xfId="0" applyFont="1" applyBorder="1" applyAlignment="1">
      <alignment horizontal="center" vertical="center" wrapText="1"/>
    </xf>
  </cellXfs>
  <cellStyles count="4">
    <cellStyle name="Comma 2" xfId="2" xr:uid="{CF429801-8DE9-41F2-A47B-7A7823B3480F}"/>
    <cellStyle name="Comma 3" xfId="3" xr:uid="{50B46E43-8E01-4C6D-A63E-913A2540241B}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578839525515594E-2"/>
          <c:y val="0.16708333333333336"/>
          <c:w val="0.8962084470682572"/>
          <c:h val="0.6386190301854201"/>
        </c:manualLayout>
      </c:layout>
      <c:lineChart>
        <c:grouping val="standard"/>
        <c:varyColors val="0"/>
        <c:ser>
          <c:idx val="0"/>
          <c:order val="0"/>
          <c:tx>
            <c:strRef>
              <c:f>'Interest accrual'!$C$7</c:f>
              <c:strCache>
                <c:ptCount val="1"/>
                <c:pt idx="0">
                  <c:v> Simple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'Interest accrual'!$B$8:$B$387</c:f>
              <c:numCache>
                <c:formatCode>d/m/yy;@</c:formatCode>
                <c:ptCount val="380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  <c:pt idx="13">
                  <c:v>44593</c:v>
                </c:pt>
                <c:pt idx="14">
                  <c:v>44621</c:v>
                </c:pt>
                <c:pt idx="15">
                  <c:v>44652</c:v>
                </c:pt>
                <c:pt idx="16">
                  <c:v>44682</c:v>
                </c:pt>
                <c:pt idx="17">
                  <c:v>44713</c:v>
                </c:pt>
                <c:pt idx="18">
                  <c:v>44743</c:v>
                </c:pt>
                <c:pt idx="19">
                  <c:v>44774</c:v>
                </c:pt>
                <c:pt idx="20">
                  <c:v>44805</c:v>
                </c:pt>
                <c:pt idx="21">
                  <c:v>44835</c:v>
                </c:pt>
                <c:pt idx="22">
                  <c:v>44866</c:v>
                </c:pt>
                <c:pt idx="23">
                  <c:v>44896</c:v>
                </c:pt>
                <c:pt idx="24">
                  <c:v>44927</c:v>
                </c:pt>
                <c:pt idx="25">
                  <c:v>44958</c:v>
                </c:pt>
                <c:pt idx="26">
                  <c:v>44986</c:v>
                </c:pt>
                <c:pt idx="27">
                  <c:v>45017</c:v>
                </c:pt>
                <c:pt idx="28">
                  <c:v>45047</c:v>
                </c:pt>
                <c:pt idx="29">
                  <c:v>45078</c:v>
                </c:pt>
                <c:pt idx="30">
                  <c:v>45108</c:v>
                </c:pt>
                <c:pt idx="31">
                  <c:v>45139</c:v>
                </c:pt>
                <c:pt idx="32">
                  <c:v>45170</c:v>
                </c:pt>
                <c:pt idx="33">
                  <c:v>45200</c:v>
                </c:pt>
                <c:pt idx="34">
                  <c:v>45231</c:v>
                </c:pt>
                <c:pt idx="35">
                  <c:v>45261</c:v>
                </c:pt>
                <c:pt idx="36">
                  <c:v>45292</c:v>
                </c:pt>
                <c:pt idx="37">
                  <c:v>45323</c:v>
                </c:pt>
                <c:pt idx="38">
                  <c:v>45352</c:v>
                </c:pt>
                <c:pt idx="39">
                  <c:v>45383</c:v>
                </c:pt>
                <c:pt idx="40">
                  <c:v>45413</c:v>
                </c:pt>
                <c:pt idx="41">
                  <c:v>45444</c:v>
                </c:pt>
                <c:pt idx="42">
                  <c:v>45474</c:v>
                </c:pt>
                <c:pt idx="43">
                  <c:v>45505</c:v>
                </c:pt>
                <c:pt idx="44">
                  <c:v>45536</c:v>
                </c:pt>
                <c:pt idx="45">
                  <c:v>45566</c:v>
                </c:pt>
                <c:pt idx="46">
                  <c:v>45597</c:v>
                </c:pt>
                <c:pt idx="47">
                  <c:v>45627</c:v>
                </c:pt>
                <c:pt idx="48">
                  <c:v>45658</c:v>
                </c:pt>
                <c:pt idx="49">
                  <c:v>45689</c:v>
                </c:pt>
                <c:pt idx="50">
                  <c:v>45717</c:v>
                </c:pt>
                <c:pt idx="51">
                  <c:v>45748</c:v>
                </c:pt>
                <c:pt idx="52">
                  <c:v>45778</c:v>
                </c:pt>
                <c:pt idx="53">
                  <c:v>45809</c:v>
                </c:pt>
                <c:pt idx="54">
                  <c:v>45839</c:v>
                </c:pt>
                <c:pt idx="55">
                  <c:v>45870</c:v>
                </c:pt>
                <c:pt idx="56">
                  <c:v>45901</c:v>
                </c:pt>
                <c:pt idx="57">
                  <c:v>45931</c:v>
                </c:pt>
                <c:pt idx="58">
                  <c:v>45962</c:v>
                </c:pt>
                <c:pt idx="59">
                  <c:v>45992</c:v>
                </c:pt>
                <c:pt idx="60">
                  <c:v>46023</c:v>
                </c:pt>
                <c:pt idx="61">
                  <c:v>46054</c:v>
                </c:pt>
                <c:pt idx="62">
                  <c:v>46082</c:v>
                </c:pt>
                <c:pt idx="63">
                  <c:v>46113</c:v>
                </c:pt>
                <c:pt idx="64">
                  <c:v>46143</c:v>
                </c:pt>
                <c:pt idx="65">
                  <c:v>46174</c:v>
                </c:pt>
                <c:pt idx="66">
                  <c:v>46204</c:v>
                </c:pt>
                <c:pt idx="67">
                  <c:v>46235</c:v>
                </c:pt>
                <c:pt idx="68">
                  <c:v>46266</c:v>
                </c:pt>
                <c:pt idx="69">
                  <c:v>46296</c:v>
                </c:pt>
                <c:pt idx="70">
                  <c:v>46327</c:v>
                </c:pt>
                <c:pt idx="71">
                  <c:v>46357</c:v>
                </c:pt>
                <c:pt idx="72">
                  <c:v>46388</c:v>
                </c:pt>
                <c:pt idx="73">
                  <c:v>46419</c:v>
                </c:pt>
                <c:pt idx="74">
                  <c:v>46447</c:v>
                </c:pt>
                <c:pt idx="75">
                  <c:v>46478</c:v>
                </c:pt>
                <c:pt idx="76">
                  <c:v>46508</c:v>
                </c:pt>
                <c:pt idx="77">
                  <c:v>46539</c:v>
                </c:pt>
                <c:pt idx="78">
                  <c:v>46569</c:v>
                </c:pt>
                <c:pt idx="79">
                  <c:v>46600</c:v>
                </c:pt>
                <c:pt idx="80">
                  <c:v>46631</c:v>
                </c:pt>
                <c:pt idx="81">
                  <c:v>46661</c:v>
                </c:pt>
                <c:pt idx="82">
                  <c:v>46692</c:v>
                </c:pt>
                <c:pt idx="83">
                  <c:v>46722</c:v>
                </c:pt>
                <c:pt idx="84">
                  <c:v>46753</c:v>
                </c:pt>
                <c:pt idx="85">
                  <c:v>46784</c:v>
                </c:pt>
                <c:pt idx="86">
                  <c:v>46813</c:v>
                </c:pt>
                <c:pt idx="87">
                  <c:v>46844</c:v>
                </c:pt>
                <c:pt idx="88">
                  <c:v>46874</c:v>
                </c:pt>
                <c:pt idx="89">
                  <c:v>46905</c:v>
                </c:pt>
                <c:pt idx="90">
                  <c:v>46935</c:v>
                </c:pt>
                <c:pt idx="91">
                  <c:v>46966</c:v>
                </c:pt>
                <c:pt idx="92">
                  <c:v>46997</c:v>
                </c:pt>
                <c:pt idx="93">
                  <c:v>47027</c:v>
                </c:pt>
                <c:pt idx="94">
                  <c:v>47058</c:v>
                </c:pt>
                <c:pt idx="95">
                  <c:v>47088</c:v>
                </c:pt>
                <c:pt idx="96">
                  <c:v>47119</c:v>
                </c:pt>
                <c:pt idx="97">
                  <c:v>47150</c:v>
                </c:pt>
                <c:pt idx="98">
                  <c:v>47178</c:v>
                </c:pt>
                <c:pt idx="99">
                  <c:v>47209</c:v>
                </c:pt>
                <c:pt idx="100">
                  <c:v>47239</c:v>
                </c:pt>
                <c:pt idx="101">
                  <c:v>47270</c:v>
                </c:pt>
                <c:pt idx="102">
                  <c:v>47300</c:v>
                </c:pt>
                <c:pt idx="103">
                  <c:v>47331</c:v>
                </c:pt>
                <c:pt idx="104">
                  <c:v>47362</c:v>
                </c:pt>
                <c:pt idx="105">
                  <c:v>47392</c:v>
                </c:pt>
                <c:pt idx="106">
                  <c:v>47423</c:v>
                </c:pt>
                <c:pt idx="107">
                  <c:v>47453</c:v>
                </c:pt>
                <c:pt idx="108">
                  <c:v>47484</c:v>
                </c:pt>
                <c:pt idx="109">
                  <c:v>47515</c:v>
                </c:pt>
                <c:pt idx="110">
                  <c:v>47543</c:v>
                </c:pt>
                <c:pt idx="111">
                  <c:v>47574</c:v>
                </c:pt>
                <c:pt idx="112">
                  <c:v>47604</c:v>
                </c:pt>
                <c:pt idx="113">
                  <c:v>47635</c:v>
                </c:pt>
                <c:pt idx="114">
                  <c:v>47665</c:v>
                </c:pt>
                <c:pt idx="115">
                  <c:v>47696</c:v>
                </c:pt>
                <c:pt idx="116">
                  <c:v>47727</c:v>
                </c:pt>
                <c:pt idx="117">
                  <c:v>47757</c:v>
                </c:pt>
                <c:pt idx="118">
                  <c:v>47788</c:v>
                </c:pt>
                <c:pt idx="119">
                  <c:v>47818</c:v>
                </c:pt>
                <c:pt idx="120">
                  <c:v>47849</c:v>
                </c:pt>
                <c:pt idx="121">
                  <c:v>47880</c:v>
                </c:pt>
                <c:pt idx="122">
                  <c:v>47908</c:v>
                </c:pt>
                <c:pt idx="123">
                  <c:v>47939</c:v>
                </c:pt>
                <c:pt idx="124">
                  <c:v>47969</c:v>
                </c:pt>
                <c:pt idx="125">
                  <c:v>48000</c:v>
                </c:pt>
                <c:pt idx="126">
                  <c:v>48030</c:v>
                </c:pt>
                <c:pt idx="127">
                  <c:v>48061</c:v>
                </c:pt>
                <c:pt idx="128">
                  <c:v>48092</c:v>
                </c:pt>
                <c:pt idx="129">
                  <c:v>48122</c:v>
                </c:pt>
                <c:pt idx="130">
                  <c:v>48153</c:v>
                </c:pt>
                <c:pt idx="131">
                  <c:v>48183</c:v>
                </c:pt>
                <c:pt idx="132">
                  <c:v>48214</c:v>
                </c:pt>
                <c:pt idx="133">
                  <c:v>48245</c:v>
                </c:pt>
                <c:pt idx="134">
                  <c:v>48274</c:v>
                </c:pt>
                <c:pt idx="135">
                  <c:v>48305</c:v>
                </c:pt>
                <c:pt idx="136">
                  <c:v>48335</c:v>
                </c:pt>
                <c:pt idx="137">
                  <c:v>48366</c:v>
                </c:pt>
                <c:pt idx="138">
                  <c:v>48396</c:v>
                </c:pt>
                <c:pt idx="139">
                  <c:v>48427</c:v>
                </c:pt>
                <c:pt idx="140">
                  <c:v>48458</c:v>
                </c:pt>
                <c:pt idx="141">
                  <c:v>48488</c:v>
                </c:pt>
                <c:pt idx="142">
                  <c:v>48519</c:v>
                </c:pt>
                <c:pt idx="143">
                  <c:v>48549</c:v>
                </c:pt>
                <c:pt idx="144">
                  <c:v>48580</c:v>
                </c:pt>
                <c:pt idx="145">
                  <c:v>48611</c:v>
                </c:pt>
                <c:pt idx="146">
                  <c:v>48639</c:v>
                </c:pt>
                <c:pt idx="147">
                  <c:v>48670</c:v>
                </c:pt>
                <c:pt idx="148">
                  <c:v>48700</c:v>
                </c:pt>
                <c:pt idx="149">
                  <c:v>48731</c:v>
                </c:pt>
                <c:pt idx="150">
                  <c:v>48761</c:v>
                </c:pt>
                <c:pt idx="151">
                  <c:v>48792</c:v>
                </c:pt>
                <c:pt idx="152">
                  <c:v>48823</c:v>
                </c:pt>
                <c:pt idx="153">
                  <c:v>48853</c:v>
                </c:pt>
                <c:pt idx="154">
                  <c:v>48884</c:v>
                </c:pt>
                <c:pt idx="155">
                  <c:v>48914</c:v>
                </c:pt>
                <c:pt idx="156">
                  <c:v>48945</c:v>
                </c:pt>
                <c:pt idx="157">
                  <c:v>48976</c:v>
                </c:pt>
                <c:pt idx="158">
                  <c:v>49004</c:v>
                </c:pt>
                <c:pt idx="159">
                  <c:v>49035</c:v>
                </c:pt>
                <c:pt idx="160">
                  <c:v>49065</c:v>
                </c:pt>
                <c:pt idx="161">
                  <c:v>49096</c:v>
                </c:pt>
                <c:pt idx="162">
                  <c:v>49126</c:v>
                </c:pt>
                <c:pt idx="163">
                  <c:v>49157</c:v>
                </c:pt>
                <c:pt idx="164">
                  <c:v>49188</c:v>
                </c:pt>
                <c:pt idx="165">
                  <c:v>49218</c:v>
                </c:pt>
                <c:pt idx="166">
                  <c:v>49249</c:v>
                </c:pt>
                <c:pt idx="167">
                  <c:v>49279</c:v>
                </c:pt>
                <c:pt idx="168">
                  <c:v>49310</c:v>
                </c:pt>
                <c:pt idx="169">
                  <c:v>49341</c:v>
                </c:pt>
                <c:pt idx="170">
                  <c:v>49369</c:v>
                </c:pt>
                <c:pt idx="171">
                  <c:v>49400</c:v>
                </c:pt>
                <c:pt idx="172">
                  <c:v>49430</c:v>
                </c:pt>
                <c:pt idx="173">
                  <c:v>49461</c:v>
                </c:pt>
                <c:pt idx="174">
                  <c:v>49491</c:v>
                </c:pt>
                <c:pt idx="175">
                  <c:v>49522</c:v>
                </c:pt>
                <c:pt idx="176">
                  <c:v>49553</c:v>
                </c:pt>
                <c:pt idx="177">
                  <c:v>49583</c:v>
                </c:pt>
                <c:pt idx="178">
                  <c:v>49614</c:v>
                </c:pt>
                <c:pt idx="179">
                  <c:v>49644</c:v>
                </c:pt>
                <c:pt idx="180">
                  <c:v>49675</c:v>
                </c:pt>
                <c:pt idx="181">
                  <c:v>49706</c:v>
                </c:pt>
                <c:pt idx="182">
                  <c:v>49735</c:v>
                </c:pt>
                <c:pt idx="183">
                  <c:v>49766</c:v>
                </c:pt>
                <c:pt idx="184">
                  <c:v>49796</c:v>
                </c:pt>
                <c:pt idx="185">
                  <c:v>49827</c:v>
                </c:pt>
                <c:pt idx="186">
                  <c:v>49857</c:v>
                </c:pt>
                <c:pt idx="187">
                  <c:v>49888</c:v>
                </c:pt>
                <c:pt idx="188">
                  <c:v>49919</c:v>
                </c:pt>
                <c:pt idx="189">
                  <c:v>49949</c:v>
                </c:pt>
                <c:pt idx="190">
                  <c:v>49980</c:v>
                </c:pt>
                <c:pt idx="191">
                  <c:v>50010</c:v>
                </c:pt>
                <c:pt idx="192">
                  <c:v>50041</c:v>
                </c:pt>
                <c:pt idx="193">
                  <c:v>50072</c:v>
                </c:pt>
                <c:pt idx="194">
                  <c:v>50100</c:v>
                </c:pt>
                <c:pt idx="195">
                  <c:v>50131</c:v>
                </c:pt>
                <c:pt idx="196">
                  <c:v>50161</c:v>
                </c:pt>
                <c:pt idx="197">
                  <c:v>50192</c:v>
                </c:pt>
                <c:pt idx="198">
                  <c:v>50222</c:v>
                </c:pt>
                <c:pt idx="199">
                  <c:v>50253</c:v>
                </c:pt>
                <c:pt idx="200">
                  <c:v>50284</c:v>
                </c:pt>
                <c:pt idx="201">
                  <c:v>50314</c:v>
                </c:pt>
                <c:pt idx="202">
                  <c:v>50345</c:v>
                </c:pt>
                <c:pt idx="203">
                  <c:v>50375</c:v>
                </c:pt>
                <c:pt idx="204">
                  <c:v>50406</c:v>
                </c:pt>
                <c:pt idx="205">
                  <c:v>50437</c:v>
                </c:pt>
                <c:pt idx="206">
                  <c:v>50465</c:v>
                </c:pt>
                <c:pt idx="207">
                  <c:v>50496</c:v>
                </c:pt>
                <c:pt idx="208">
                  <c:v>50526</c:v>
                </c:pt>
                <c:pt idx="209">
                  <c:v>50557</c:v>
                </c:pt>
                <c:pt idx="210">
                  <c:v>50587</c:v>
                </c:pt>
                <c:pt idx="211">
                  <c:v>50618</c:v>
                </c:pt>
                <c:pt idx="212">
                  <c:v>50649</c:v>
                </c:pt>
                <c:pt idx="213">
                  <c:v>50679</c:v>
                </c:pt>
                <c:pt idx="214">
                  <c:v>50710</c:v>
                </c:pt>
                <c:pt idx="215">
                  <c:v>50740</c:v>
                </c:pt>
                <c:pt idx="216">
                  <c:v>50771</c:v>
                </c:pt>
                <c:pt idx="217">
                  <c:v>50802</c:v>
                </c:pt>
                <c:pt idx="218">
                  <c:v>50830</c:v>
                </c:pt>
                <c:pt idx="219">
                  <c:v>50861</c:v>
                </c:pt>
                <c:pt idx="220">
                  <c:v>50891</c:v>
                </c:pt>
                <c:pt idx="221">
                  <c:v>50922</c:v>
                </c:pt>
                <c:pt idx="222">
                  <c:v>50952</c:v>
                </c:pt>
                <c:pt idx="223">
                  <c:v>50983</c:v>
                </c:pt>
                <c:pt idx="224">
                  <c:v>51014</c:v>
                </c:pt>
                <c:pt idx="225">
                  <c:v>51044</c:v>
                </c:pt>
                <c:pt idx="226">
                  <c:v>51075</c:v>
                </c:pt>
                <c:pt idx="227">
                  <c:v>51105</c:v>
                </c:pt>
                <c:pt idx="228">
                  <c:v>51136</c:v>
                </c:pt>
                <c:pt idx="229">
                  <c:v>51167</c:v>
                </c:pt>
                <c:pt idx="230">
                  <c:v>51196</c:v>
                </c:pt>
                <c:pt idx="231">
                  <c:v>51227</c:v>
                </c:pt>
                <c:pt idx="232">
                  <c:v>51257</c:v>
                </c:pt>
                <c:pt idx="233">
                  <c:v>51288</c:v>
                </c:pt>
                <c:pt idx="234">
                  <c:v>51318</c:v>
                </c:pt>
                <c:pt idx="235">
                  <c:v>51349</c:v>
                </c:pt>
                <c:pt idx="236">
                  <c:v>51380</c:v>
                </c:pt>
                <c:pt idx="237">
                  <c:v>51410</c:v>
                </c:pt>
                <c:pt idx="238">
                  <c:v>51441</c:v>
                </c:pt>
                <c:pt idx="239">
                  <c:v>51471</c:v>
                </c:pt>
                <c:pt idx="240">
                  <c:v>51502</c:v>
                </c:pt>
                <c:pt idx="241">
                  <c:v>51533</c:v>
                </c:pt>
                <c:pt idx="242">
                  <c:v>51561</c:v>
                </c:pt>
                <c:pt idx="243">
                  <c:v>51592</c:v>
                </c:pt>
                <c:pt idx="244">
                  <c:v>51622</c:v>
                </c:pt>
                <c:pt idx="245">
                  <c:v>51653</c:v>
                </c:pt>
                <c:pt idx="246">
                  <c:v>51683</c:v>
                </c:pt>
                <c:pt idx="247">
                  <c:v>51714</c:v>
                </c:pt>
                <c:pt idx="248">
                  <c:v>51745</c:v>
                </c:pt>
                <c:pt idx="249">
                  <c:v>51775</c:v>
                </c:pt>
                <c:pt idx="250">
                  <c:v>51806</c:v>
                </c:pt>
                <c:pt idx="251">
                  <c:v>51836</c:v>
                </c:pt>
                <c:pt idx="252">
                  <c:v>51867</c:v>
                </c:pt>
                <c:pt idx="253">
                  <c:v>51898</c:v>
                </c:pt>
                <c:pt idx="254">
                  <c:v>51926</c:v>
                </c:pt>
                <c:pt idx="255">
                  <c:v>51957</c:v>
                </c:pt>
                <c:pt idx="256">
                  <c:v>51987</c:v>
                </c:pt>
                <c:pt idx="257">
                  <c:v>52018</c:v>
                </c:pt>
                <c:pt idx="258">
                  <c:v>52048</c:v>
                </c:pt>
                <c:pt idx="259">
                  <c:v>52079</c:v>
                </c:pt>
                <c:pt idx="260">
                  <c:v>52110</c:v>
                </c:pt>
                <c:pt idx="261">
                  <c:v>52140</c:v>
                </c:pt>
                <c:pt idx="262">
                  <c:v>52171</c:v>
                </c:pt>
                <c:pt idx="263">
                  <c:v>52201</c:v>
                </c:pt>
                <c:pt idx="264">
                  <c:v>52232</c:v>
                </c:pt>
                <c:pt idx="265">
                  <c:v>52263</c:v>
                </c:pt>
                <c:pt idx="266">
                  <c:v>52291</c:v>
                </c:pt>
                <c:pt idx="267">
                  <c:v>52322</c:v>
                </c:pt>
                <c:pt idx="268">
                  <c:v>52352</c:v>
                </c:pt>
                <c:pt idx="269">
                  <c:v>52383</c:v>
                </c:pt>
                <c:pt idx="270">
                  <c:v>52413</c:v>
                </c:pt>
                <c:pt idx="271">
                  <c:v>52444</c:v>
                </c:pt>
                <c:pt idx="272">
                  <c:v>52475</c:v>
                </c:pt>
                <c:pt idx="273">
                  <c:v>52505</c:v>
                </c:pt>
                <c:pt idx="274">
                  <c:v>52536</c:v>
                </c:pt>
                <c:pt idx="275">
                  <c:v>52566</c:v>
                </c:pt>
                <c:pt idx="276">
                  <c:v>52597</c:v>
                </c:pt>
                <c:pt idx="277">
                  <c:v>52628</c:v>
                </c:pt>
                <c:pt idx="278">
                  <c:v>52657</c:v>
                </c:pt>
                <c:pt idx="279">
                  <c:v>52688</c:v>
                </c:pt>
                <c:pt idx="280">
                  <c:v>52718</c:v>
                </c:pt>
                <c:pt idx="281">
                  <c:v>52749</c:v>
                </c:pt>
                <c:pt idx="282">
                  <c:v>52779</c:v>
                </c:pt>
                <c:pt idx="283">
                  <c:v>52810</c:v>
                </c:pt>
                <c:pt idx="284">
                  <c:v>52841</c:v>
                </c:pt>
                <c:pt idx="285">
                  <c:v>52871</c:v>
                </c:pt>
                <c:pt idx="286">
                  <c:v>52902</c:v>
                </c:pt>
                <c:pt idx="287">
                  <c:v>52932</c:v>
                </c:pt>
                <c:pt idx="288">
                  <c:v>52963</c:v>
                </c:pt>
                <c:pt idx="289">
                  <c:v>52994</c:v>
                </c:pt>
                <c:pt idx="290">
                  <c:v>53022</c:v>
                </c:pt>
                <c:pt idx="291">
                  <c:v>53053</c:v>
                </c:pt>
                <c:pt idx="292">
                  <c:v>53083</c:v>
                </c:pt>
                <c:pt idx="293">
                  <c:v>53114</c:v>
                </c:pt>
                <c:pt idx="294">
                  <c:v>53144</c:v>
                </c:pt>
                <c:pt idx="295">
                  <c:v>53175</c:v>
                </c:pt>
                <c:pt idx="296">
                  <c:v>53206</c:v>
                </c:pt>
                <c:pt idx="297">
                  <c:v>53236</c:v>
                </c:pt>
                <c:pt idx="298">
                  <c:v>53267</c:v>
                </c:pt>
                <c:pt idx="299">
                  <c:v>53297</c:v>
                </c:pt>
                <c:pt idx="300">
                  <c:v>53328</c:v>
                </c:pt>
                <c:pt idx="301">
                  <c:v>53359</c:v>
                </c:pt>
                <c:pt idx="302">
                  <c:v>53387</c:v>
                </c:pt>
                <c:pt idx="303">
                  <c:v>53418</c:v>
                </c:pt>
                <c:pt idx="304">
                  <c:v>53448</c:v>
                </c:pt>
                <c:pt idx="305">
                  <c:v>53479</c:v>
                </c:pt>
                <c:pt idx="306">
                  <c:v>53509</c:v>
                </c:pt>
                <c:pt idx="307">
                  <c:v>53540</c:v>
                </c:pt>
                <c:pt idx="308">
                  <c:v>53571</c:v>
                </c:pt>
                <c:pt idx="309">
                  <c:v>53601</c:v>
                </c:pt>
                <c:pt idx="310">
                  <c:v>53632</c:v>
                </c:pt>
                <c:pt idx="311">
                  <c:v>53662</c:v>
                </c:pt>
                <c:pt idx="312">
                  <c:v>53693</c:v>
                </c:pt>
                <c:pt idx="313">
                  <c:v>53724</c:v>
                </c:pt>
                <c:pt idx="314">
                  <c:v>53752</c:v>
                </c:pt>
                <c:pt idx="315">
                  <c:v>53783</c:v>
                </c:pt>
                <c:pt idx="316">
                  <c:v>53813</c:v>
                </c:pt>
                <c:pt idx="317">
                  <c:v>53844</c:v>
                </c:pt>
                <c:pt idx="318">
                  <c:v>53874</c:v>
                </c:pt>
                <c:pt idx="319">
                  <c:v>53905</c:v>
                </c:pt>
                <c:pt idx="320">
                  <c:v>53936</c:v>
                </c:pt>
                <c:pt idx="321">
                  <c:v>53966</c:v>
                </c:pt>
                <c:pt idx="322">
                  <c:v>53997</c:v>
                </c:pt>
                <c:pt idx="323">
                  <c:v>54027</c:v>
                </c:pt>
                <c:pt idx="324">
                  <c:v>54058</c:v>
                </c:pt>
                <c:pt idx="325">
                  <c:v>54089</c:v>
                </c:pt>
                <c:pt idx="326">
                  <c:v>54118</c:v>
                </c:pt>
                <c:pt idx="327">
                  <c:v>54149</c:v>
                </c:pt>
                <c:pt idx="328">
                  <c:v>54179</c:v>
                </c:pt>
                <c:pt idx="329">
                  <c:v>54210</c:v>
                </c:pt>
                <c:pt idx="330">
                  <c:v>54240</c:v>
                </c:pt>
                <c:pt idx="331">
                  <c:v>54271</c:v>
                </c:pt>
                <c:pt idx="332">
                  <c:v>54302</c:v>
                </c:pt>
                <c:pt idx="333">
                  <c:v>54332</c:v>
                </c:pt>
                <c:pt idx="334">
                  <c:v>54363</c:v>
                </c:pt>
                <c:pt idx="335">
                  <c:v>54393</c:v>
                </c:pt>
                <c:pt idx="336">
                  <c:v>54424</c:v>
                </c:pt>
                <c:pt idx="337">
                  <c:v>54455</c:v>
                </c:pt>
                <c:pt idx="338">
                  <c:v>54483</c:v>
                </c:pt>
                <c:pt idx="339">
                  <c:v>54514</c:v>
                </c:pt>
                <c:pt idx="340">
                  <c:v>54544</c:v>
                </c:pt>
                <c:pt idx="341">
                  <c:v>54575</c:v>
                </c:pt>
                <c:pt idx="342">
                  <c:v>54605</c:v>
                </c:pt>
                <c:pt idx="343">
                  <c:v>54636</c:v>
                </c:pt>
                <c:pt idx="344">
                  <c:v>54667</c:v>
                </c:pt>
                <c:pt idx="345">
                  <c:v>54697</c:v>
                </c:pt>
                <c:pt idx="346">
                  <c:v>54728</c:v>
                </c:pt>
                <c:pt idx="347">
                  <c:v>54758</c:v>
                </c:pt>
                <c:pt idx="348">
                  <c:v>54789</c:v>
                </c:pt>
                <c:pt idx="349">
                  <c:v>54820</c:v>
                </c:pt>
                <c:pt idx="350">
                  <c:v>54848</c:v>
                </c:pt>
                <c:pt idx="351">
                  <c:v>54879</c:v>
                </c:pt>
                <c:pt idx="352">
                  <c:v>54909</c:v>
                </c:pt>
                <c:pt idx="353">
                  <c:v>54940</c:v>
                </c:pt>
                <c:pt idx="354">
                  <c:v>54970</c:v>
                </c:pt>
                <c:pt idx="355">
                  <c:v>55001</c:v>
                </c:pt>
                <c:pt idx="356">
                  <c:v>55032</c:v>
                </c:pt>
                <c:pt idx="357">
                  <c:v>55062</c:v>
                </c:pt>
                <c:pt idx="358">
                  <c:v>55093</c:v>
                </c:pt>
                <c:pt idx="359">
                  <c:v>55123</c:v>
                </c:pt>
                <c:pt idx="360">
                  <c:v>55154</c:v>
                </c:pt>
                <c:pt idx="361">
                  <c:v>55185</c:v>
                </c:pt>
                <c:pt idx="362">
                  <c:v>55213</c:v>
                </c:pt>
                <c:pt idx="363">
                  <c:v>55244</c:v>
                </c:pt>
                <c:pt idx="364">
                  <c:v>55274</c:v>
                </c:pt>
                <c:pt idx="365">
                  <c:v>55305</c:v>
                </c:pt>
                <c:pt idx="366">
                  <c:v>55335</c:v>
                </c:pt>
                <c:pt idx="367">
                  <c:v>55366</c:v>
                </c:pt>
                <c:pt idx="368">
                  <c:v>55397</c:v>
                </c:pt>
                <c:pt idx="369">
                  <c:v>55427</c:v>
                </c:pt>
                <c:pt idx="370">
                  <c:v>55458</c:v>
                </c:pt>
                <c:pt idx="371">
                  <c:v>55488</c:v>
                </c:pt>
                <c:pt idx="372">
                  <c:v>55519</c:v>
                </c:pt>
                <c:pt idx="373">
                  <c:v>55550</c:v>
                </c:pt>
                <c:pt idx="374">
                  <c:v>55579</c:v>
                </c:pt>
                <c:pt idx="375">
                  <c:v>55610</c:v>
                </c:pt>
                <c:pt idx="376">
                  <c:v>55640</c:v>
                </c:pt>
                <c:pt idx="377">
                  <c:v>55671</c:v>
                </c:pt>
                <c:pt idx="378">
                  <c:v>55701</c:v>
                </c:pt>
                <c:pt idx="379">
                  <c:v>55732</c:v>
                </c:pt>
              </c:numCache>
            </c:numRef>
          </c:cat>
          <c:val>
            <c:numRef>
              <c:f>'Interest accrual'!$C$8:$C$387</c:f>
              <c:numCache>
                <c:formatCode>_(* #,##0_);_(* \(#,##0\);_(* "-"??_);_(@_)</c:formatCode>
                <c:ptCount val="380"/>
                <c:pt idx="0">
                  <c:v>1000000</c:v>
                </c:pt>
                <c:pt idx="1">
                  <c:v>1008493.1506849315</c:v>
                </c:pt>
                <c:pt idx="2">
                  <c:v>1016164.3835616439</c:v>
                </c:pt>
                <c:pt idx="3">
                  <c:v>1024657.5342465753</c:v>
                </c:pt>
                <c:pt idx="4">
                  <c:v>1032876.7123287672</c:v>
                </c:pt>
                <c:pt idx="5">
                  <c:v>1041369.8630136987</c:v>
                </c:pt>
                <c:pt idx="6">
                  <c:v>1049589.0410958903</c:v>
                </c:pt>
                <c:pt idx="7">
                  <c:v>1058082.1917808219</c:v>
                </c:pt>
                <c:pt idx="8">
                  <c:v>1066575.3424657534</c:v>
                </c:pt>
                <c:pt idx="9">
                  <c:v>1074794.5205479453</c:v>
                </c:pt>
                <c:pt idx="10">
                  <c:v>1083287.6712328768</c:v>
                </c:pt>
                <c:pt idx="11">
                  <c:v>1091506.8493150687</c:v>
                </c:pt>
                <c:pt idx="12">
                  <c:v>1100000</c:v>
                </c:pt>
                <c:pt idx="13">
                  <c:v>1108493.1506849315</c:v>
                </c:pt>
                <c:pt idx="14">
                  <c:v>1116164.383561644</c:v>
                </c:pt>
                <c:pt idx="15">
                  <c:v>1124657.5342465756</c:v>
                </c:pt>
                <c:pt idx="16">
                  <c:v>1132876.7123287672</c:v>
                </c:pt>
                <c:pt idx="17">
                  <c:v>1141369.8630136985</c:v>
                </c:pt>
                <c:pt idx="18">
                  <c:v>1149589.0410958903</c:v>
                </c:pt>
                <c:pt idx="19">
                  <c:v>1158082.1917808219</c:v>
                </c:pt>
                <c:pt idx="20">
                  <c:v>1166575.3424657534</c:v>
                </c:pt>
                <c:pt idx="21">
                  <c:v>1174794.5205479453</c:v>
                </c:pt>
                <c:pt idx="22">
                  <c:v>1183287.6712328768</c:v>
                </c:pt>
                <c:pt idx="23">
                  <c:v>1191506.8493150685</c:v>
                </c:pt>
                <c:pt idx="24">
                  <c:v>1200000</c:v>
                </c:pt>
                <c:pt idx="25">
                  <c:v>1208493.1506849315</c:v>
                </c:pt>
                <c:pt idx="26">
                  <c:v>1216164.3835616438</c:v>
                </c:pt>
                <c:pt idx="27">
                  <c:v>1224657.5342465753</c:v>
                </c:pt>
                <c:pt idx="28">
                  <c:v>1232876.7123287672</c:v>
                </c:pt>
                <c:pt idx="29">
                  <c:v>1241369.8630136987</c:v>
                </c:pt>
                <c:pt idx="30">
                  <c:v>1249589.0410958906</c:v>
                </c:pt>
                <c:pt idx="31">
                  <c:v>1258082.1917808219</c:v>
                </c:pt>
                <c:pt idx="32">
                  <c:v>1266575.3424657534</c:v>
                </c:pt>
                <c:pt idx="33">
                  <c:v>1274794.5205479453</c:v>
                </c:pt>
                <c:pt idx="34">
                  <c:v>1283287.6712328766</c:v>
                </c:pt>
                <c:pt idx="35">
                  <c:v>1291506.8493150685</c:v>
                </c:pt>
                <c:pt idx="36">
                  <c:v>1300000</c:v>
                </c:pt>
                <c:pt idx="37">
                  <c:v>1308493.1506849315</c:v>
                </c:pt>
                <c:pt idx="38">
                  <c:v>1316438.3561643835</c:v>
                </c:pt>
                <c:pt idx="39">
                  <c:v>1324931.506849315</c:v>
                </c:pt>
                <c:pt idx="40">
                  <c:v>1333150.6849315069</c:v>
                </c:pt>
                <c:pt idx="41">
                  <c:v>1341643.8356164384</c:v>
                </c:pt>
                <c:pt idx="42">
                  <c:v>1349863.0136986303</c:v>
                </c:pt>
                <c:pt idx="43">
                  <c:v>1358356.1643835616</c:v>
                </c:pt>
                <c:pt idx="44">
                  <c:v>1366849.3150684934</c:v>
                </c:pt>
                <c:pt idx="45">
                  <c:v>1375068.493150685</c:v>
                </c:pt>
                <c:pt idx="46">
                  <c:v>1383561.6438356165</c:v>
                </c:pt>
                <c:pt idx="47">
                  <c:v>1391780.8219178084</c:v>
                </c:pt>
                <c:pt idx="48">
                  <c:v>1400273.9726027397</c:v>
                </c:pt>
                <c:pt idx="49">
                  <c:v>1408767.1232876712</c:v>
                </c:pt>
                <c:pt idx="50">
                  <c:v>1416438.3561643837</c:v>
                </c:pt>
                <c:pt idx="51">
                  <c:v>1424931.506849315</c:v>
                </c:pt>
                <c:pt idx="52">
                  <c:v>1433150.6849315071</c:v>
                </c:pt>
                <c:pt idx="53">
                  <c:v>1441643.8356164382</c:v>
                </c:pt>
                <c:pt idx="54">
                  <c:v>1449863.01369863</c:v>
                </c:pt>
                <c:pt idx="55">
                  <c:v>1458356.1643835616</c:v>
                </c:pt>
                <c:pt idx="56">
                  <c:v>1466849.3150684931</c:v>
                </c:pt>
                <c:pt idx="57">
                  <c:v>1475068.493150685</c:v>
                </c:pt>
                <c:pt idx="58">
                  <c:v>1483561.6438356165</c:v>
                </c:pt>
                <c:pt idx="59">
                  <c:v>1491780.8219178081</c:v>
                </c:pt>
                <c:pt idx="60">
                  <c:v>1500273.9726027397</c:v>
                </c:pt>
                <c:pt idx="61">
                  <c:v>1508767.1232876715</c:v>
                </c:pt>
                <c:pt idx="62">
                  <c:v>1516438.3561643837</c:v>
                </c:pt>
                <c:pt idx="63">
                  <c:v>1524931.506849315</c:v>
                </c:pt>
                <c:pt idx="64">
                  <c:v>1533150.6849315069</c:v>
                </c:pt>
                <c:pt idx="65">
                  <c:v>1541643.8356164384</c:v>
                </c:pt>
                <c:pt idx="66">
                  <c:v>1549863.0136986303</c:v>
                </c:pt>
                <c:pt idx="67">
                  <c:v>1558356.1643835618</c:v>
                </c:pt>
                <c:pt idx="68">
                  <c:v>1566849.3150684929</c:v>
                </c:pt>
                <c:pt idx="69">
                  <c:v>1575068.493150685</c:v>
                </c:pt>
                <c:pt idx="70">
                  <c:v>1583561.6438356163</c:v>
                </c:pt>
                <c:pt idx="71">
                  <c:v>1591780.8219178081</c:v>
                </c:pt>
                <c:pt idx="72">
                  <c:v>1600273.9726027397</c:v>
                </c:pt>
                <c:pt idx="73">
                  <c:v>1608767.1232876712</c:v>
                </c:pt>
                <c:pt idx="74">
                  <c:v>1616438.3561643835</c:v>
                </c:pt>
                <c:pt idx="75">
                  <c:v>1624931.506849315</c:v>
                </c:pt>
                <c:pt idx="76">
                  <c:v>1633150.6849315069</c:v>
                </c:pt>
                <c:pt idx="77">
                  <c:v>1641643.8356164384</c:v>
                </c:pt>
                <c:pt idx="78">
                  <c:v>1649863.01369863</c:v>
                </c:pt>
                <c:pt idx="79">
                  <c:v>1658356.1643835618</c:v>
                </c:pt>
                <c:pt idx="80">
                  <c:v>1666849.3150684931</c:v>
                </c:pt>
                <c:pt idx="81">
                  <c:v>1675068.493150685</c:v>
                </c:pt>
                <c:pt idx="82">
                  <c:v>1683561.6438356165</c:v>
                </c:pt>
                <c:pt idx="83">
                  <c:v>1691780.8219178081</c:v>
                </c:pt>
                <c:pt idx="84">
                  <c:v>1700273.9726027399</c:v>
                </c:pt>
                <c:pt idx="85">
                  <c:v>1708767.123287671</c:v>
                </c:pt>
                <c:pt idx="86">
                  <c:v>1716712.3287671234</c:v>
                </c:pt>
                <c:pt idx="87">
                  <c:v>1725205.4794520547</c:v>
                </c:pt>
                <c:pt idx="88">
                  <c:v>1733424.6575342466</c:v>
                </c:pt>
                <c:pt idx="89">
                  <c:v>1741917.8082191781</c:v>
                </c:pt>
                <c:pt idx="90">
                  <c:v>1750136.9863013697</c:v>
                </c:pt>
                <c:pt idx="91">
                  <c:v>1758630.1369863015</c:v>
                </c:pt>
                <c:pt idx="92">
                  <c:v>1767123.2876712328</c:v>
                </c:pt>
                <c:pt idx="93">
                  <c:v>1775342.4657534247</c:v>
                </c:pt>
                <c:pt idx="94">
                  <c:v>1783835.6164383562</c:v>
                </c:pt>
                <c:pt idx="95">
                  <c:v>1792054.7945205481</c:v>
                </c:pt>
                <c:pt idx="96">
                  <c:v>1800547.9452054796</c:v>
                </c:pt>
                <c:pt idx="97">
                  <c:v>1809041.0958904109</c:v>
                </c:pt>
                <c:pt idx="98">
                  <c:v>1816712.3287671232</c:v>
                </c:pt>
                <c:pt idx="99">
                  <c:v>1825205.4794520549</c:v>
                </c:pt>
                <c:pt idx="100">
                  <c:v>1833424.6575342466</c:v>
                </c:pt>
                <c:pt idx="101">
                  <c:v>1841917.8082191783</c:v>
                </c:pt>
                <c:pt idx="102">
                  <c:v>1850136.98630137</c:v>
                </c:pt>
                <c:pt idx="103">
                  <c:v>1858630.1369863015</c:v>
                </c:pt>
                <c:pt idx="104">
                  <c:v>1867123.2876712328</c:v>
                </c:pt>
                <c:pt idx="105">
                  <c:v>1875342.4657534244</c:v>
                </c:pt>
                <c:pt idx="106">
                  <c:v>1883835.6164383562</c:v>
                </c:pt>
                <c:pt idx="107">
                  <c:v>1892054.7945205478</c:v>
                </c:pt>
                <c:pt idx="108">
                  <c:v>1900547.9452054796</c:v>
                </c:pt>
                <c:pt idx="109">
                  <c:v>1909041.0958904109</c:v>
                </c:pt>
                <c:pt idx="110">
                  <c:v>1916712.3287671232</c:v>
                </c:pt>
                <c:pt idx="111">
                  <c:v>1925205.4794520549</c:v>
                </c:pt>
                <c:pt idx="112">
                  <c:v>1933424.6575342466</c:v>
                </c:pt>
                <c:pt idx="113">
                  <c:v>1941917.8082191781</c:v>
                </c:pt>
                <c:pt idx="114">
                  <c:v>1950136.98630137</c:v>
                </c:pt>
                <c:pt idx="115">
                  <c:v>1958630.1369863015</c:v>
                </c:pt>
                <c:pt idx="116">
                  <c:v>1967123.2876712331</c:v>
                </c:pt>
                <c:pt idx="117">
                  <c:v>1975342.4657534247</c:v>
                </c:pt>
                <c:pt idx="118">
                  <c:v>1983835.6164383565</c:v>
                </c:pt>
                <c:pt idx="119">
                  <c:v>1992054.7945205481</c:v>
                </c:pt>
                <c:pt idx="120">
                  <c:v>2000547.9452054794</c:v>
                </c:pt>
                <c:pt idx="121">
                  <c:v>2009041.0958904109</c:v>
                </c:pt>
                <c:pt idx="122">
                  <c:v>2016712.3287671234</c:v>
                </c:pt>
                <c:pt idx="123">
                  <c:v>2025205.4794520547</c:v>
                </c:pt>
                <c:pt idx="124">
                  <c:v>2033424.6575342468</c:v>
                </c:pt>
                <c:pt idx="125">
                  <c:v>2041917.8082191781</c:v>
                </c:pt>
                <c:pt idx="126">
                  <c:v>2050136.9863013697</c:v>
                </c:pt>
                <c:pt idx="127">
                  <c:v>2058630.1369863013</c:v>
                </c:pt>
                <c:pt idx="128">
                  <c:v>2067123.2876712331</c:v>
                </c:pt>
                <c:pt idx="129">
                  <c:v>2075342.4657534247</c:v>
                </c:pt>
                <c:pt idx="130">
                  <c:v>2083835.616438356</c:v>
                </c:pt>
                <c:pt idx="131">
                  <c:v>2092054.7945205481</c:v>
                </c:pt>
                <c:pt idx="132">
                  <c:v>2100547.9452054799</c:v>
                </c:pt>
                <c:pt idx="133">
                  <c:v>2109041.0958904107</c:v>
                </c:pt>
                <c:pt idx="134">
                  <c:v>2116986.3013698631</c:v>
                </c:pt>
                <c:pt idx="135">
                  <c:v>2125479.4520547949</c:v>
                </c:pt>
                <c:pt idx="136">
                  <c:v>2133698.6301369858</c:v>
                </c:pt>
                <c:pt idx="137">
                  <c:v>2142191.7808219176</c:v>
                </c:pt>
                <c:pt idx="138">
                  <c:v>2150410.9589041099</c:v>
                </c:pt>
                <c:pt idx="139">
                  <c:v>2158904.1095890412</c:v>
                </c:pt>
                <c:pt idx="140">
                  <c:v>2167397.2602739725</c:v>
                </c:pt>
                <c:pt idx="141">
                  <c:v>2175616.4383561644</c:v>
                </c:pt>
                <c:pt idx="142">
                  <c:v>2184109.5890410962</c:v>
                </c:pt>
                <c:pt idx="143">
                  <c:v>2192328.767123288</c:v>
                </c:pt>
                <c:pt idx="144">
                  <c:v>2200821.9178082193</c:v>
                </c:pt>
                <c:pt idx="145">
                  <c:v>2209315.0684931506</c:v>
                </c:pt>
                <c:pt idx="146">
                  <c:v>2216986.3013698631</c:v>
                </c:pt>
                <c:pt idx="147">
                  <c:v>2225479.4520547944</c:v>
                </c:pt>
                <c:pt idx="148">
                  <c:v>2233698.6301369867</c:v>
                </c:pt>
                <c:pt idx="149">
                  <c:v>2242191.780821918</c:v>
                </c:pt>
                <c:pt idx="150">
                  <c:v>2250410.9589041094</c:v>
                </c:pt>
                <c:pt idx="151">
                  <c:v>2258904.1095890412</c:v>
                </c:pt>
                <c:pt idx="152">
                  <c:v>2267397.260273973</c:v>
                </c:pt>
                <c:pt idx="153">
                  <c:v>2275616.4383561639</c:v>
                </c:pt>
                <c:pt idx="154">
                  <c:v>2284109.5890410957</c:v>
                </c:pt>
                <c:pt idx="155">
                  <c:v>2292328.767123288</c:v>
                </c:pt>
                <c:pt idx="156">
                  <c:v>2300821.9178082193</c:v>
                </c:pt>
                <c:pt idx="157">
                  <c:v>2309315.0684931506</c:v>
                </c:pt>
                <c:pt idx="158">
                  <c:v>2316986.3013698631</c:v>
                </c:pt>
                <c:pt idx="159">
                  <c:v>2325479.4520547944</c:v>
                </c:pt>
                <c:pt idx="160">
                  <c:v>2333698.6301369863</c:v>
                </c:pt>
                <c:pt idx="161">
                  <c:v>2342191.780821918</c:v>
                </c:pt>
                <c:pt idx="162">
                  <c:v>2350410.9589041099</c:v>
                </c:pt>
                <c:pt idx="163">
                  <c:v>2358904.1095890407</c:v>
                </c:pt>
                <c:pt idx="164">
                  <c:v>2367397.2602739725</c:v>
                </c:pt>
                <c:pt idx="165">
                  <c:v>2375616.4383561648</c:v>
                </c:pt>
                <c:pt idx="166">
                  <c:v>2384109.5890410962</c:v>
                </c:pt>
                <c:pt idx="167">
                  <c:v>2392328.7671232875</c:v>
                </c:pt>
                <c:pt idx="168">
                  <c:v>2400821.9178082193</c:v>
                </c:pt>
                <c:pt idx="169">
                  <c:v>2409315.0684931506</c:v>
                </c:pt>
                <c:pt idx="170">
                  <c:v>2416986.3013698631</c:v>
                </c:pt>
                <c:pt idx="171">
                  <c:v>2425479.4520547949</c:v>
                </c:pt>
                <c:pt idx="172">
                  <c:v>2433698.6301369867</c:v>
                </c:pt>
                <c:pt idx="173">
                  <c:v>2442191.7808219176</c:v>
                </c:pt>
                <c:pt idx="174">
                  <c:v>2450410.9589041094</c:v>
                </c:pt>
                <c:pt idx="175">
                  <c:v>2458904.1095890412</c:v>
                </c:pt>
                <c:pt idx="176">
                  <c:v>2467397.2602739725</c:v>
                </c:pt>
                <c:pt idx="177">
                  <c:v>2475616.4383561644</c:v>
                </c:pt>
                <c:pt idx="178">
                  <c:v>2484109.5890410962</c:v>
                </c:pt>
                <c:pt idx="179">
                  <c:v>2492328.767123288</c:v>
                </c:pt>
                <c:pt idx="180">
                  <c:v>2500821.9178082193</c:v>
                </c:pt>
                <c:pt idx="181">
                  <c:v>2509315.0684931506</c:v>
                </c:pt>
                <c:pt idx="182">
                  <c:v>2517260.273972603</c:v>
                </c:pt>
                <c:pt idx="183">
                  <c:v>2525753.4246575339</c:v>
                </c:pt>
                <c:pt idx="184">
                  <c:v>2533972.6027397262</c:v>
                </c:pt>
                <c:pt idx="185">
                  <c:v>2542465.753424658</c:v>
                </c:pt>
                <c:pt idx="186">
                  <c:v>2550684.9315068494</c:v>
                </c:pt>
                <c:pt idx="187">
                  <c:v>2559178.0821917807</c:v>
                </c:pt>
                <c:pt idx="188">
                  <c:v>2567671.2328767125</c:v>
                </c:pt>
                <c:pt idx="189">
                  <c:v>2575890.4109589043</c:v>
                </c:pt>
                <c:pt idx="190">
                  <c:v>2584383.5616438356</c:v>
                </c:pt>
                <c:pt idx="191">
                  <c:v>2592602.7397260275</c:v>
                </c:pt>
                <c:pt idx="192">
                  <c:v>2601095.8904109593</c:v>
                </c:pt>
                <c:pt idx="193">
                  <c:v>2609589.0410958906</c:v>
                </c:pt>
                <c:pt idx="194">
                  <c:v>2617260.2739726026</c:v>
                </c:pt>
                <c:pt idx="195">
                  <c:v>2625753.4246575343</c:v>
                </c:pt>
                <c:pt idx="196">
                  <c:v>2633972.6027397257</c:v>
                </c:pt>
                <c:pt idx="197">
                  <c:v>2642465.7534246575</c:v>
                </c:pt>
                <c:pt idx="198">
                  <c:v>2650684.9315068494</c:v>
                </c:pt>
                <c:pt idx="199">
                  <c:v>2659178.0821917811</c:v>
                </c:pt>
                <c:pt idx="200">
                  <c:v>2667671.2328767125</c:v>
                </c:pt>
                <c:pt idx="201">
                  <c:v>2675890.4109589043</c:v>
                </c:pt>
                <c:pt idx="202">
                  <c:v>2684383.5616438356</c:v>
                </c:pt>
                <c:pt idx="203">
                  <c:v>2692602.7397260275</c:v>
                </c:pt>
                <c:pt idx="204">
                  <c:v>2701095.8904109593</c:v>
                </c:pt>
                <c:pt idx="205">
                  <c:v>2709589.0410958906</c:v>
                </c:pt>
                <c:pt idx="206">
                  <c:v>2717260.273972603</c:v>
                </c:pt>
                <c:pt idx="207">
                  <c:v>2725753.4246575343</c:v>
                </c:pt>
                <c:pt idx="208">
                  <c:v>2733972.6027397262</c:v>
                </c:pt>
                <c:pt idx="209">
                  <c:v>2742465.7534246575</c:v>
                </c:pt>
                <c:pt idx="210">
                  <c:v>2750684.9315068489</c:v>
                </c:pt>
                <c:pt idx="211">
                  <c:v>2759178.0821917807</c:v>
                </c:pt>
                <c:pt idx="212">
                  <c:v>2767671.2328767125</c:v>
                </c:pt>
                <c:pt idx="213">
                  <c:v>2775890.4109589043</c:v>
                </c:pt>
                <c:pt idx="214">
                  <c:v>2784383.5616438356</c:v>
                </c:pt>
                <c:pt idx="215">
                  <c:v>2792602.7397260275</c:v>
                </c:pt>
                <c:pt idx="216">
                  <c:v>2801095.8904109593</c:v>
                </c:pt>
                <c:pt idx="217">
                  <c:v>2809589.0410958901</c:v>
                </c:pt>
                <c:pt idx="218">
                  <c:v>2817260.273972603</c:v>
                </c:pt>
                <c:pt idx="219">
                  <c:v>2825753.4246575348</c:v>
                </c:pt>
                <c:pt idx="220">
                  <c:v>2833972.6027397262</c:v>
                </c:pt>
                <c:pt idx="221">
                  <c:v>2842465.7534246575</c:v>
                </c:pt>
                <c:pt idx="222">
                  <c:v>2850684.9315068494</c:v>
                </c:pt>
                <c:pt idx="223">
                  <c:v>2859178.0821917811</c:v>
                </c:pt>
                <c:pt idx="224">
                  <c:v>2867671.232876712</c:v>
                </c:pt>
                <c:pt idx="225">
                  <c:v>2875890.4109589043</c:v>
                </c:pt>
                <c:pt idx="226">
                  <c:v>2884383.5616438361</c:v>
                </c:pt>
                <c:pt idx="227">
                  <c:v>2892602.7397260275</c:v>
                </c:pt>
                <c:pt idx="228">
                  <c:v>2901095.8904109588</c:v>
                </c:pt>
                <c:pt idx="229">
                  <c:v>2909589.0410958906</c:v>
                </c:pt>
                <c:pt idx="230">
                  <c:v>2917534.2465753425</c:v>
                </c:pt>
                <c:pt idx="231">
                  <c:v>2926027.3972602738</c:v>
                </c:pt>
                <c:pt idx="232">
                  <c:v>2934246.5753424661</c:v>
                </c:pt>
                <c:pt idx="233">
                  <c:v>2942739.7260273974</c:v>
                </c:pt>
                <c:pt idx="234">
                  <c:v>2950958.9041095888</c:v>
                </c:pt>
                <c:pt idx="235">
                  <c:v>2959452.0547945206</c:v>
                </c:pt>
                <c:pt idx="236">
                  <c:v>2967945.2054794524</c:v>
                </c:pt>
                <c:pt idx="237">
                  <c:v>2976164.3835616442</c:v>
                </c:pt>
                <c:pt idx="238">
                  <c:v>2984657.5342465751</c:v>
                </c:pt>
                <c:pt idx="239">
                  <c:v>2992876.7123287674</c:v>
                </c:pt>
                <c:pt idx="240">
                  <c:v>3001369.8630136987</c:v>
                </c:pt>
                <c:pt idx="241">
                  <c:v>3009863.0136986305</c:v>
                </c:pt>
                <c:pt idx="242">
                  <c:v>3017534.246575343</c:v>
                </c:pt>
                <c:pt idx="243">
                  <c:v>3026027.3972602738</c:v>
                </c:pt>
                <c:pt idx="244">
                  <c:v>3034246.5753424657</c:v>
                </c:pt>
                <c:pt idx="245">
                  <c:v>3042739.7260273974</c:v>
                </c:pt>
                <c:pt idx="246">
                  <c:v>3050958.9041095888</c:v>
                </c:pt>
                <c:pt idx="247">
                  <c:v>3059452.0547945206</c:v>
                </c:pt>
                <c:pt idx="248">
                  <c:v>3067945.2054794519</c:v>
                </c:pt>
                <c:pt idx="249">
                  <c:v>3076164.3835616442</c:v>
                </c:pt>
                <c:pt idx="250">
                  <c:v>3084657.5342465756</c:v>
                </c:pt>
                <c:pt idx="251">
                  <c:v>3092876.7123287674</c:v>
                </c:pt>
                <c:pt idx="252">
                  <c:v>3101369.8630136987</c:v>
                </c:pt>
                <c:pt idx="253">
                  <c:v>3109863.01369863</c:v>
                </c:pt>
                <c:pt idx="254">
                  <c:v>3117534.246575343</c:v>
                </c:pt>
                <c:pt idx="255">
                  <c:v>3126027.3972602743</c:v>
                </c:pt>
                <c:pt idx="256">
                  <c:v>3134246.5753424657</c:v>
                </c:pt>
                <c:pt idx="257">
                  <c:v>3142739.7260273974</c:v>
                </c:pt>
                <c:pt idx="258">
                  <c:v>3150958.9041095893</c:v>
                </c:pt>
                <c:pt idx="259">
                  <c:v>3159452.0547945211</c:v>
                </c:pt>
                <c:pt idx="260">
                  <c:v>3167945.2054794519</c:v>
                </c:pt>
                <c:pt idx="261">
                  <c:v>3176164.3835616442</c:v>
                </c:pt>
                <c:pt idx="262">
                  <c:v>3184657.5342465756</c:v>
                </c:pt>
                <c:pt idx="263">
                  <c:v>3192876.7123287674</c:v>
                </c:pt>
                <c:pt idx="264">
                  <c:v>3201369.8630136983</c:v>
                </c:pt>
                <c:pt idx="265">
                  <c:v>3209863.01369863</c:v>
                </c:pt>
                <c:pt idx="266">
                  <c:v>3217534.246575343</c:v>
                </c:pt>
                <c:pt idx="267">
                  <c:v>3226027.3972602738</c:v>
                </c:pt>
                <c:pt idx="268">
                  <c:v>3234246.5753424657</c:v>
                </c:pt>
                <c:pt idx="269">
                  <c:v>3242739.726027397</c:v>
                </c:pt>
                <c:pt idx="270">
                  <c:v>3250958.9041095893</c:v>
                </c:pt>
                <c:pt idx="271">
                  <c:v>3259452.0547945206</c:v>
                </c:pt>
                <c:pt idx="272">
                  <c:v>3267945.2054794524</c:v>
                </c:pt>
                <c:pt idx="273">
                  <c:v>3276164.3835616438</c:v>
                </c:pt>
                <c:pt idx="274">
                  <c:v>3284657.5342465756</c:v>
                </c:pt>
                <c:pt idx="275">
                  <c:v>3292876.7123287674</c:v>
                </c:pt>
                <c:pt idx="276">
                  <c:v>3301369.8630136987</c:v>
                </c:pt>
                <c:pt idx="277">
                  <c:v>3309863.01369863</c:v>
                </c:pt>
                <c:pt idx="278">
                  <c:v>3317808.2191780824</c:v>
                </c:pt>
                <c:pt idx="279">
                  <c:v>3326301.3698630137</c:v>
                </c:pt>
                <c:pt idx="280">
                  <c:v>3334520.5479452056</c:v>
                </c:pt>
                <c:pt idx="281">
                  <c:v>3343013.6986301374</c:v>
                </c:pt>
                <c:pt idx="282">
                  <c:v>3351232.8767123288</c:v>
                </c:pt>
                <c:pt idx="283">
                  <c:v>3359726.0273972605</c:v>
                </c:pt>
                <c:pt idx="284">
                  <c:v>3368219.1780821919</c:v>
                </c:pt>
                <c:pt idx="285">
                  <c:v>3376438.3561643837</c:v>
                </c:pt>
                <c:pt idx="286">
                  <c:v>3384931.506849315</c:v>
                </c:pt>
                <c:pt idx="287">
                  <c:v>3393150.6849315069</c:v>
                </c:pt>
                <c:pt idx="288">
                  <c:v>3401643.8356164382</c:v>
                </c:pt>
                <c:pt idx="289">
                  <c:v>3410136.98630137</c:v>
                </c:pt>
                <c:pt idx="290">
                  <c:v>3417808.2191780824</c:v>
                </c:pt>
                <c:pt idx="291">
                  <c:v>3426301.3698630137</c:v>
                </c:pt>
                <c:pt idx="292">
                  <c:v>3434520.5479452056</c:v>
                </c:pt>
                <c:pt idx="293">
                  <c:v>3443013.6986301369</c:v>
                </c:pt>
                <c:pt idx="294">
                  <c:v>3451232.8767123292</c:v>
                </c:pt>
                <c:pt idx="295">
                  <c:v>3459726.0273972605</c:v>
                </c:pt>
                <c:pt idx="296">
                  <c:v>3468219.1780821919</c:v>
                </c:pt>
                <c:pt idx="297">
                  <c:v>3476438.3561643837</c:v>
                </c:pt>
                <c:pt idx="298">
                  <c:v>3484931.506849315</c:v>
                </c:pt>
                <c:pt idx="299">
                  <c:v>3493150.6849315069</c:v>
                </c:pt>
                <c:pt idx="300">
                  <c:v>3501643.8356164382</c:v>
                </c:pt>
                <c:pt idx="301">
                  <c:v>3510136.98630137</c:v>
                </c:pt>
                <c:pt idx="302">
                  <c:v>3517808.2191780824</c:v>
                </c:pt>
                <c:pt idx="303">
                  <c:v>3526301.3698630137</c:v>
                </c:pt>
                <c:pt idx="304">
                  <c:v>3534520.5479452056</c:v>
                </c:pt>
                <c:pt idx="305">
                  <c:v>3543013.6986301369</c:v>
                </c:pt>
                <c:pt idx="306">
                  <c:v>3551232.8767123288</c:v>
                </c:pt>
                <c:pt idx="307">
                  <c:v>3559726.0273972605</c:v>
                </c:pt>
                <c:pt idx="308">
                  <c:v>3568219.1780821923</c:v>
                </c:pt>
                <c:pt idx="309">
                  <c:v>3576438.3561643837</c:v>
                </c:pt>
                <c:pt idx="310">
                  <c:v>3584931.506849315</c:v>
                </c:pt>
                <c:pt idx="311">
                  <c:v>3593150.6849315069</c:v>
                </c:pt>
                <c:pt idx="312">
                  <c:v>3601643.8356164382</c:v>
                </c:pt>
                <c:pt idx="313">
                  <c:v>3610136.98630137</c:v>
                </c:pt>
                <c:pt idx="314">
                  <c:v>3617808.219178082</c:v>
                </c:pt>
                <c:pt idx="315">
                  <c:v>3626301.3698630137</c:v>
                </c:pt>
                <c:pt idx="316">
                  <c:v>3634520.5479452056</c:v>
                </c:pt>
                <c:pt idx="317">
                  <c:v>3643013.6986301369</c:v>
                </c:pt>
                <c:pt idx="318">
                  <c:v>3651232.8767123288</c:v>
                </c:pt>
                <c:pt idx="319">
                  <c:v>3659726.0273972605</c:v>
                </c:pt>
                <c:pt idx="320">
                  <c:v>3668219.1780821923</c:v>
                </c:pt>
                <c:pt idx="321">
                  <c:v>3676438.3561643837</c:v>
                </c:pt>
                <c:pt idx="322">
                  <c:v>3684931.506849315</c:v>
                </c:pt>
                <c:pt idx="323">
                  <c:v>3693150.6849315069</c:v>
                </c:pt>
                <c:pt idx="324">
                  <c:v>3701643.8356164386</c:v>
                </c:pt>
                <c:pt idx="325">
                  <c:v>3710136.98630137</c:v>
                </c:pt>
                <c:pt idx="326">
                  <c:v>3718082.1917808219</c:v>
                </c:pt>
                <c:pt idx="327">
                  <c:v>3726575.3424657537</c:v>
                </c:pt>
                <c:pt idx="328">
                  <c:v>3734794.5205479451</c:v>
                </c:pt>
                <c:pt idx="329">
                  <c:v>3743287.6712328768</c:v>
                </c:pt>
                <c:pt idx="330">
                  <c:v>3751506.8493150687</c:v>
                </c:pt>
                <c:pt idx="331">
                  <c:v>3760000</c:v>
                </c:pt>
                <c:pt idx="332">
                  <c:v>3768493.1506849313</c:v>
                </c:pt>
                <c:pt idx="333">
                  <c:v>3776712.3287671232</c:v>
                </c:pt>
                <c:pt idx="334">
                  <c:v>3785205.4794520549</c:v>
                </c:pt>
                <c:pt idx="335">
                  <c:v>3793424.6575342463</c:v>
                </c:pt>
                <c:pt idx="336">
                  <c:v>3801917.8082191781</c:v>
                </c:pt>
                <c:pt idx="337">
                  <c:v>3810410.9589041094</c:v>
                </c:pt>
                <c:pt idx="338">
                  <c:v>3818082.1917808224</c:v>
                </c:pt>
                <c:pt idx="339">
                  <c:v>3826575.3424657537</c:v>
                </c:pt>
                <c:pt idx="340">
                  <c:v>3834794.5205479451</c:v>
                </c:pt>
                <c:pt idx="341">
                  <c:v>3843287.6712328764</c:v>
                </c:pt>
                <c:pt idx="342">
                  <c:v>3851506.8493150682</c:v>
                </c:pt>
                <c:pt idx="343">
                  <c:v>3860000.0000000005</c:v>
                </c:pt>
                <c:pt idx="344">
                  <c:v>3868493.1506849318</c:v>
                </c:pt>
                <c:pt idx="345">
                  <c:v>3876712.3287671232</c:v>
                </c:pt>
                <c:pt idx="346">
                  <c:v>3885205.4794520549</c:v>
                </c:pt>
                <c:pt idx="347">
                  <c:v>3893424.6575342473</c:v>
                </c:pt>
                <c:pt idx="348">
                  <c:v>3901917.8082191781</c:v>
                </c:pt>
                <c:pt idx="349">
                  <c:v>3910410.9589041094</c:v>
                </c:pt>
                <c:pt idx="350">
                  <c:v>3918082.1917808224</c:v>
                </c:pt>
                <c:pt idx="351">
                  <c:v>3926575.3424657537</c:v>
                </c:pt>
                <c:pt idx="352">
                  <c:v>3934794.5205479455</c:v>
                </c:pt>
                <c:pt idx="353">
                  <c:v>3943287.6712328768</c:v>
                </c:pt>
                <c:pt idx="354">
                  <c:v>3951506.8493150682</c:v>
                </c:pt>
                <c:pt idx="355">
                  <c:v>3960000.0000000005</c:v>
                </c:pt>
                <c:pt idx="356">
                  <c:v>3968493.1506849318</c:v>
                </c:pt>
                <c:pt idx="357">
                  <c:v>3976712.3287671232</c:v>
                </c:pt>
                <c:pt idx="358">
                  <c:v>3985205.4794520549</c:v>
                </c:pt>
                <c:pt idx="359">
                  <c:v>3993424.6575342473</c:v>
                </c:pt>
                <c:pt idx="360">
                  <c:v>4001917.8082191786</c:v>
                </c:pt>
                <c:pt idx="361">
                  <c:v>4010410.9589041094</c:v>
                </c:pt>
                <c:pt idx="362">
                  <c:v>4018082.1917808219</c:v>
                </c:pt>
                <c:pt idx="363">
                  <c:v>4026575.3424657537</c:v>
                </c:pt>
                <c:pt idx="364">
                  <c:v>4034794.520547946</c:v>
                </c:pt>
                <c:pt idx="365">
                  <c:v>4043287.6712328768</c:v>
                </c:pt>
                <c:pt idx="366">
                  <c:v>4051506.8493150678</c:v>
                </c:pt>
                <c:pt idx="367">
                  <c:v>4060000.0000000005</c:v>
                </c:pt>
                <c:pt idx="368">
                  <c:v>4068493.1506849313</c:v>
                </c:pt>
                <c:pt idx="369">
                  <c:v>4076712.3287671236</c:v>
                </c:pt>
                <c:pt idx="370">
                  <c:v>4085205.4794520549</c:v>
                </c:pt>
                <c:pt idx="371">
                  <c:v>4093424.6575342463</c:v>
                </c:pt>
                <c:pt idx="372">
                  <c:v>4101917.8082191781</c:v>
                </c:pt>
                <c:pt idx="373">
                  <c:v>4110410.9589041099</c:v>
                </c:pt>
                <c:pt idx="374">
                  <c:v>4118356.1643835614</c:v>
                </c:pt>
                <c:pt idx="375">
                  <c:v>4126849.3150684931</c:v>
                </c:pt>
                <c:pt idx="376">
                  <c:v>4135068.493150685</c:v>
                </c:pt>
                <c:pt idx="377">
                  <c:v>4143561.6438356168</c:v>
                </c:pt>
                <c:pt idx="378">
                  <c:v>4151780.8219178091</c:v>
                </c:pt>
                <c:pt idx="379">
                  <c:v>4160273.9726027399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88C-4C77-8D42-BB786064CAF6}"/>
            </c:ext>
          </c:extLst>
        </c:ser>
        <c:ser>
          <c:idx val="1"/>
          <c:order val="1"/>
          <c:tx>
            <c:strRef>
              <c:f>'Interest accrual'!$D$7</c:f>
              <c:strCache>
                <c:ptCount val="1"/>
                <c:pt idx="0">
                  <c:v> Compounded 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'Interest accrual'!$B$8:$B$387</c:f>
              <c:numCache>
                <c:formatCode>d/m/yy;@</c:formatCode>
                <c:ptCount val="380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  <c:pt idx="13">
                  <c:v>44593</c:v>
                </c:pt>
                <c:pt idx="14">
                  <c:v>44621</c:v>
                </c:pt>
                <c:pt idx="15">
                  <c:v>44652</c:v>
                </c:pt>
                <c:pt idx="16">
                  <c:v>44682</c:v>
                </c:pt>
                <c:pt idx="17">
                  <c:v>44713</c:v>
                </c:pt>
                <c:pt idx="18">
                  <c:v>44743</c:v>
                </c:pt>
                <c:pt idx="19">
                  <c:v>44774</c:v>
                </c:pt>
                <c:pt idx="20">
                  <c:v>44805</c:v>
                </c:pt>
                <c:pt idx="21">
                  <c:v>44835</c:v>
                </c:pt>
                <c:pt idx="22">
                  <c:v>44866</c:v>
                </c:pt>
                <c:pt idx="23">
                  <c:v>44896</c:v>
                </c:pt>
                <c:pt idx="24">
                  <c:v>44927</c:v>
                </c:pt>
                <c:pt idx="25">
                  <c:v>44958</c:v>
                </c:pt>
                <c:pt idx="26">
                  <c:v>44986</c:v>
                </c:pt>
                <c:pt idx="27">
                  <c:v>45017</c:v>
                </c:pt>
                <c:pt idx="28">
                  <c:v>45047</c:v>
                </c:pt>
                <c:pt idx="29">
                  <c:v>45078</c:v>
                </c:pt>
                <c:pt idx="30">
                  <c:v>45108</c:v>
                </c:pt>
                <c:pt idx="31">
                  <c:v>45139</c:v>
                </c:pt>
                <c:pt idx="32">
                  <c:v>45170</c:v>
                </c:pt>
                <c:pt idx="33">
                  <c:v>45200</c:v>
                </c:pt>
                <c:pt idx="34">
                  <c:v>45231</c:v>
                </c:pt>
                <c:pt idx="35">
                  <c:v>45261</c:v>
                </c:pt>
                <c:pt idx="36">
                  <c:v>45292</c:v>
                </c:pt>
                <c:pt idx="37">
                  <c:v>45323</c:v>
                </c:pt>
                <c:pt idx="38">
                  <c:v>45352</c:v>
                </c:pt>
                <c:pt idx="39">
                  <c:v>45383</c:v>
                </c:pt>
                <c:pt idx="40">
                  <c:v>45413</c:v>
                </c:pt>
                <c:pt idx="41">
                  <c:v>45444</c:v>
                </c:pt>
                <c:pt idx="42">
                  <c:v>45474</c:v>
                </c:pt>
                <c:pt idx="43">
                  <c:v>45505</c:v>
                </c:pt>
                <c:pt idx="44">
                  <c:v>45536</c:v>
                </c:pt>
                <c:pt idx="45">
                  <c:v>45566</c:v>
                </c:pt>
                <c:pt idx="46">
                  <c:v>45597</c:v>
                </c:pt>
                <c:pt idx="47">
                  <c:v>45627</c:v>
                </c:pt>
                <c:pt idx="48">
                  <c:v>45658</c:v>
                </c:pt>
                <c:pt idx="49">
                  <c:v>45689</c:v>
                </c:pt>
                <c:pt idx="50">
                  <c:v>45717</c:v>
                </c:pt>
                <c:pt idx="51">
                  <c:v>45748</c:v>
                </c:pt>
                <c:pt idx="52">
                  <c:v>45778</c:v>
                </c:pt>
                <c:pt idx="53">
                  <c:v>45809</c:v>
                </c:pt>
                <c:pt idx="54">
                  <c:v>45839</c:v>
                </c:pt>
                <c:pt idx="55">
                  <c:v>45870</c:v>
                </c:pt>
                <c:pt idx="56">
                  <c:v>45901</c:v>
                </c:pt>
                <c:pt idx="57">
                  <c:v>45931</c:v>
                </c:pt>
                <c:pt idx="58">
                  <c:v>45962</c:v>
                </c:pt>
                <c:pt idx="59">
                  <c:v>45992</c:v>
                </c:pt>
                <c:pt idx="60">
                  <c:v>46023</c:v>
                </c:pt>
                <c:pt idx="61">
                  <c:v>46054</c:v>
                </c:pt>
                <c:pt idx="62">
                  <c:v>46082</c:v>
                </c:pt>
                <c:pt idx="63">
                  <c:v>46113</c:v>
                </c:pt>
                <c:pt idx="64">
                  <c:v>46143</c:v>
                </c:pt>
                <c:pt idx="65">
                  <c:v>46174</c:v>
                </c:pt>
                <c:pt idx="66">
                  <c:v>46204</c:v>
                </c:pt>
                <c:pt idx="67">
                  <c:v>46235</c:v>
                </c:pt>
                <c:pt idx="68">
                  <c:v>46266</c:v>
                </c:pt>
                <c:pt idx="69">
                  <c:v>46296</c:v>
                </c:pt>
                <c:pt idx="70">
                  <c:v>46327</c:v>
                </c:pt>
                <c:pt idx="71">
                  <c:v>46357</c:v>
                </c:pt>
                <c:pt idx="72">
                  <c:v>46388</c:v>
                </c:pt>
                <c:pt idx="73">
                  <c:v>46419</c:v>
                </c:pt>
                <c:pt idx="74">
                  <c:v>46447</c:v>
                </c:pt>
                <c:pt idx="75">
                  <c:v>46478</c:v>
                </c:pt>
                <c:pt idx="76">
                  <c:v>46508</c:v>
                </c:pt>
                <c:pt idx="77">
                  <c:v>46539</c:v>
                </c:pt>
                <c:pt idx="78">
                  <c:v>46569</c:v>
                </c:pt>
                <c:pt idx="79">
                  <c:v>46600</c:v>
                </c:pt>
                <c:pt idx="80">
                  <c:v>46631</c:v>
                </c:pt>
                <c:pt idx="81">
                  <c:v>46661</c:v>
                </c:pt>
                <c:pt idx="82">
                  <c:v>46692</c:v>
                </c:pt>
                <c:pt idx="83">
                  <c:v>46722</c:v>
                </c:pt>
                <c:pt idx="84">
                  <c:v>46753</c:v>
                </c:pt>
                <c:pt idx="85">
                  <c:v>46784</c:v>
                </c:pt>
                <c:pt idx="86">
                  <c:v>46813</c:v>
                </c:pt>
                <c:pt idx="87">
                  <c:v>46844</c:v>
                </c:pt>
                <c:pt idx="88">
                  <c:v>46874</c:v>
                </c:pt>
                <c:pt idx="89">
                  <c:v>46905</c:v>
                </c:pt>
                <c:pt idx="90">
                  <c:v>46935</c:v>
                </c:pt>
                <c:pt idx="91">
                  <c:v>46966</c:v>
                </c:pt>
                <c:pt idx="92">
                  <c:v>46997</c:v>
                </c:pt>
                <c:pt idx="93">
                  <c:v>47027</c:v>
                </c:pt>
                <c:pt idx="94">
                  <c:v>47058</c:v>
                </c:pt>
                <c:pt idx="95">
                  <c:v>47088</c:v>
                </c:pt>
                <c:pt idx="96">
                  <c:v>47119</c:v>
                </c:pt>
                <c:pt idx="97">
                  <c:v>47150</c:v>
                </c:pt>
                <c:pt idx="98">
                  <c:v>47178</c:v>
                </c:pt>
                <c:pt idx="99">
                  <c:v>47209</c:v>
                </c:pt>
                <c:pt idx="100">
                  <c:v>47239</c:v>
                </c:pt>
                <c:pt idx="101">
                  <c:v>47270</c:v>
                </c:pt>
                <c:pt idx="102">
                  <c:v>47300</c:v>
                </c:pt>
                <c:pt idx="103">
                  <c:v>47331</c:v>
                </c:pt>
                <c:pt idx="104">
                  <c:v>47362</c:v>
                </c:pt>
                <c:pt idx="105">
                  <c:v>47392</c:v>
                </c:pt>
                <c:pt idx="106">
                  <c:v>47423</c:v>
                </c:pt>
                <c:pt idx="107">
                  <c:v>47453</c:v>
                </c:pt>
                <c:pt idx="108">
                  <c:v>47484</c:v>
                </c:pt>
                <c:pt idx="109">
                  <c:v>47515</c:v>
                </c:pt>
                <c:pt idx="110">
                  <c:v>47543</c:v>
                </c:pt>
                <c:pt idx="111">
                  <c:v>47574</c:v>
                </c:pt>
                <c:pt idx="112">
                  <c:v>47604</c:v>
                </c:pt>
                <c:pt idx="113">
                  <c:v>47635</c:v>
                </c:pt>
                <c:pt idx="114">
                  <c:v>47665</c:v>
                </c:pt>
                <c:pt idx="115">
                  <c:v>47696</c:v>
                </c:pt>
                <c:pt idx="116">
                  <c:v>47727</c:v>
                </c:pt>
                <c:pt idx="117">
                  <c:v>47757</c:v>
                </c:pt>
                <c:pt idx="118">
                  <c:v>47788</c:v>
                </c:pt>
                <c:pt idx="119">
                  <c:v>47818</c:v>
                </c:pt>
                <c:pt idx="120">
                  <c:v>47849</c:v>
                </c:pt>
                <c:pt idx="121">
                  <c:v>47880</c:v>
                </c:pt>
                <c:pt idx="122">
                  <c:v>47908</c:v>
                </c:pt>
                <c:pt idx="123">
                  <c:v>47939</c:v>
                </c:pt>
                <c:pt idx="124">
                  <c:v>47969</c:v>
                </c:pt>
                <c:pt idx="125">
                  <c:v>48000</c:v>
                </c:pt>
                <c:pt idx="126">
                  <c:v>48030</c:v>
                </c:pt>
                <c:pt idx="127">
                  <c:v>48061</c:v>
                </c:pt>
                <c:pt idx="128">
                  <c:v>48092</c:v>
                </c:pt>
                <c:pt idx="129">
                  <c:v>48122</c:v>
                </c:pt>
                <c:pt idx="130">
                  <c:v>48153</c:v>
                </c:pt>
                <c:pt idx="131">
                  <c:v>48183</c:v>
                </c:pt>
                <c:pt idx="132">
                  <c:v>48214</c:v>
                </c:pt>
                <c:pt idx="133">
                  <c:v>48245</c:v>
                </c:pt>
                <c:pt idx="134">
                  <c:v>48274</c:v>
                </c:pt>
                <c:pt idx="135">
                  <c:v>48305</c:v>
                </c:pt>
                <c:pt idx="136">
                  <c:v>48335</c:v>
                </c:pt>
                <c:pt idx="137">
                  <c:v>48366</c:v>
                </c:pt>
                <c:pt idx="138">
                  <c:v>48396</c:v>
                </c:pt>
                <c:pt idx="139">
                  <c:v>48427</c:v>
                </c:pt>
                <c:pt idx="140">
                  <c:v>48458</c:v>
                </c:pt>
                <c:pt idx="141">
                  <c:v>48488</c:v>
                </c:pt>
                <c:pt idx="142">
                  <c:v>48519</c:v>
                </c:pt>
                <c:pt idx="143">
                  <c:v>48549</c:v>
                </c:pt>
                <c:pt idx="144">
                  <c:v>48580</c:v>
                </c:pt>
                <c:pt idx="145">
                  <c:v>48611</c:v>
                </c:pt>
                <c:pt idx="146">
                  <c:v>48639</c:v>
                </c:pt>
                <c:pt idx="147">
                  <c:v>48670</c:v>
                </c:pt>
                <c:pt idx="148">
                  <c:v>48700</c:v>
                </c:pt>
                <c:pt idx="149">
                  <c:v>48731</c:v>
                </c:pt>
                <c:pt idx="150">
                  <c:v>48761</c:v>
                </c:pt>
                <c:pt idx="151">
                  <c:v>48792</c:v>
                </c:pt>
                <c:pt idx="152">
                  <c:v>48823</c:v>
                </c:pt>
                <c:pt idx="153">
                  <c:v>48853</c:v>
                </c:pt>
                <c:pt idx="154">
                  <c:v>48884</c:v>
                </c:pt>
                <c:pt idx="155">
                  <c:v>48914</c:v>
                </c:pt>
                <c:pt idx="156">
                  <c:v>48945</c:v>
                </c:pt>
                <c:pt idx="157">
                  <c:v>48976</c:v>
                </c:pt>
                <c:pt idx="158">
                  <c:v>49004</c:v>
                </c:pt>
                <c:pt idx="159">
                  <c:v>49035</c:v>
                </c:pt>
                <c:pt idx="160">
                  <c:v>49065</c:v>
                </c:pt>
                <c:pt idx="161">
                  <c:v>49096</c:v>
                </c:pt>
                <c:pt idx="162">
                  <c:v>49126</c:v>
                </c:pt>
                <c:pt idx="163">
                  <c:v>49157</c:v>
                </c:pt>
                <c:pt idx="164">
                  <c:v>49188</c:v>
                </c:pt>
                <c:pt idx="165">
                  <c:v>49218</c:v>
                </c:pt>
                <c:pt idx="166">
                  <c:v>49249</c:v>
                </c:pt>
                <c:pt idx="167">
                  <c:v>49279</c:v>
                </c:pt>
                <c:pt idx="168">
                  <c:v>49310</c:v>
                </c:pt>
                <c:pt idx="169">
                  <c:v>49341</c:v>
                </c:pt>
                <c:pt idx="170">
                  <c:v>49369</c:v>
                </c:pt>
                <c:pt idx="171">
                  <c:v>49400</c:v>
                </c:pt>
                <c:pt idx="172">
                  <c:v>49430</c:v>
                </c:pt>
                <c:pt idx="173">
                  <c:v>49461</c:v>
                </c:pt>
                <c:pt idx="174">
                  <c:v>49491</c:v>
                </c:pt>
                <c:pt idx="175">
                  <c:v>49522</c:v>
                </c:pt>
                <c:pt idx="176">
                  <c:v>49553</c:v>
                </c:pt>
                <c:pt idx="177">
                  <c:v>49583</c:v>
                </c:pt>
                <c:pt idx="178">
                  <c:v>49614</c:v>
                </c:pt>
                <c:pt idx="179">
                  <c:v>49644</c:v>
                </c:pt>
                <c:pt idx="180">
                  <c:v>49675</c:v>
                </c:pt>
                <c:pt idx="181">
                  <c:v>49706</c:v>
                </c:pt>
                <c:pt idx="182">
                  <c:v>49735</c:v>
                </c:pt>
                <c:pt idx="183">
                  <c:v>49766</c:v>
                </c:pt>
                <c:pt idx="184">
                  <c:v>49796</c:v>
                </c:pt>
                <c:pt idx="185">
                  <c:v>49827</c:v>
                </c:pt>
                <c:pt idx="186">
                  <c:v>49857</c:v>
                </c:pt>
                <c:pt idx="187">
                  <c:v>49888</c:v>
                </c:pt>
                <c:pt idx="188">
                  <c:v>49919</c:v>
                </c:pt>
                <c:pt idx="189">
                  <c:v>49949</c:v>
                </c:pt>
                <c:pt idx="190">
                  <c:v>49980</c:v>
                </c:pt>
                <c:pt idx="191">
                  <c:v>50010</c:v>
                </c:pt>
                <c:pt idx="192">
                  <c:v>50041</c:v>
                </c:pt>
                <c:pt idx="193">
                  <c:v>50072</c:v>
                </c:pt>
                <c:pt idx="194">
                  <c:v>50100</c:v>
                </c:pt>
                <c:pt idx="195">
                  <c:v>50131</c:v>
                </c:pt>
                <c:pt idx="196">
                  <c:v>50161</c:v>
                </c:pt>
                <c:pt idx="197">
                  <c:v>50192</c:v>
                </c:pt>
                <c:pt idx="198">
                  <c:v>50222</c:v>
                </c:pt>
                <c:pt idx="199">
                  <c:v>50253</c:v>
                </c:pt>
                <c:pt idx="200">
                  <c:v>50284</c:v>
                </c:pt>
                <c:pt idx="201">
                  <c:v>50314</c:v>
                </c:pt>
                <c:pt idx="202">
                  <c:v>50345</c:v>
                </c:pt>
                <c:pt idx="203">
                  <c:v>50375</c:v>
                </c:pt>
                <c:pt idx="204">
                  <c:v>50406</c:v>
                </c:pt>
                <c:pt idx="205">
                  <c:v>50437</c:v>
                </c:pt>
                <c:pt idx="206">
                  <c:v>50465</c:v>
                </c:pt>
                <c:pt idx="207">
                  <c:v>50496</c:v>
                </c:pt>
                <c:pt idx="208">
                  <c:v>50526</c:v>
                </c:pt>
                <c:pt idx="209">
                  <c:v>50557</c:v>
                </c:pt>
                <c:pt idx="210">
                  <c:v>50587</c:v>
                </c:pt>
                <c:pt idx="211">
                  <c:v>50618</c:v>
                </c:pt>
                <c:pt idx="212">
                  <c:v>50649</c:v>
                </c:pt>
                <c:pt idx="213">
                  <c:v>50679</c:v>
                </c:pt>
                <c:pt idx="214">
                  <c:v>50710</c:v>
                </c:pt>
                <c:pt idx="215">
                  <c:v>50740</c:v>
                </c:pt>
                <c:pt idx="216">
                  <c:v>50771</c:v>
                </c:pt>
                <c:pt idx="217">
                  <c:v>50802</c:v>
                </c:pt>
                <c:pt idx="218">
                  <c:v>50830</c:v>
                </c:pt>
                <c:pt idx="219">
                  <c:v>50861</c:v>
                </c:pt>
                <c:pt idx="220">
                  <c:v>50891</c:v>
                </c:pt>
                <c:pt idx="221">
                  <c:v>50922</c:v>
                </c:pt>
                <c:pt idx="222">
                  <c:v>50952</c:v>
                </c:pt>
                <c:pt idx="223">
                  <c:v>50983</c:v>
                </c:pt>
                <c:pt idx="224">
                  <c:v>51014</c:v>
                </c:pt>
                <c:pt idx="225">
                  <c:v>51044</c:v>
                </c:pt>
                <c:pt idx="226">
                  <c:v>51075</c:v>
                </c:pt>
                <c:pt idx="227">
                  <c:v>51105</c:v>
                </c:pt>
                <c:pt idx="228">
                  <c:v>51136</c:v>
                </c:pt>
                <c:pt idx="229">
                  <c:v>51167</c:v>
                </c:pt>
                <c:pt idx="230">
                  <c:v>51196</c:v>
                </c:pt>
                <c:pt idx="231">
                  <c:v>51227</c:v>
                </c:pt>
                <c:pt idx="232">
                  <c:v>51257</c:v>
                </c:pt>
                <c:pt idx="233">
                  <c:v>51288</c:v>
                </c:pt>
                <c:pt idx="234">
                  <c:v>51318</c:v>
                </c:pt>
                <c:pt idx="235">
                  <c:v>51349</c:v>
                </c:pt>
                <c:pt idx="236">
                  <c:v>51380</c:v>
                </c:pt>
                <c:pt idx="237">
                  <c:v>51410</c:v>
                </c:pt>
                <c:pt idx="238">
                  <c:v>51441</c:v>
                </c:pt>
                <c:pt idx="239">
                  <c:v>51471</c:v>
                </c:pt>
                <c:pt idx="240">
                  <c:v>51502</c:v>
                </c:pt>
                <c:pt idx="241">
                  <c:v>51533</c:v>
                </c:pt>
                <c:pt idx="242">
                  <c:v>51561</c:v>
                </c:pt>
                <c:pt idx="243">
                  <c:v>51592</c:v>
                </c:pt>
                <c:pt idx="244">
                  <c:v>51622</c:v>
                </c:pt>
                <c:pt idx="245">
                  <c:v>51653</c:v>
                </c:pt>
                <c:pt idx="246">
                  <c:v>51683</c:v>
                </c:pt>
                <c:pt idx="247">
                  <c:v>51714</c:v>
                </c:pt>
                <c:pt idx="248">
                  <c:v>51745</c:v>
                </c:pt>
                <c:pt idx="249">
                  <c:v>51775</c:v>
                </c:pt>
                <c:pt idx="250">
                  <c:v>51806</c:v>
                </c:pt>
                <c:pt idx="251">
                  <c:v>51836</c:v>
                </c:pt>
                <c:pt idx="252">
                  <c:v>51867</c:v>
                </c:pt>
                <c:pt idx="253">
                  <c:v>51898</c:v>
                </c:pt>
                <c:pt idx="254">
                  <c:v>51926</c:v>
                </c:pt>
                <c:pt idx="255">
                  <c:v>51957</c:v>
                </c:pt>
                <c:pt idx="256">
                  <c:v>51987</c:v>
                </c:pt>
                <c:pt idx="257">
                  <c:v>52018</c:v>
                </c:pt>
                <c:pt idx="258">
                  <c:v>52048</c:v>
                </c:pt>
                <c:pt idx="259">
                  <c:v>52079</c:v>
                </c:pt>
                <c:pt idx="260">
                  <c:v>52110</c:v>
                </c:pt>
                <c:pt idx="261">
                  <c:v>52140</c:v>
                </c:pt>
                <c:pt idx="262">
                  <c:v>52171</c:v>
                </c:pt>
                <c:pt idx="263">
                  <c:v>52201</c:v>
                </c:pt>
                <c:pt idx="264">
                  <c:v>52232</c:v>
                </c:pt>
                <c:pt idx="265">
                  <c:v>52263</c:v>
                </c:pt>
                <c:pt idx="266">
                  <c:v>52291</c:v>
                </c:pt>
                <c:pt idx="267">
                  <c:v>52322</c:v>
                </c:pt>
                <c:pt idx="268">
                  <c:v>52352</c:v>
                </c:pt>
                <c:pt idx="269">
                  <c:v>52383</c:v>
                </c:pt>
                <c:pt idx="270">
                  <c:v>52413</c:v>
                </c:pt>
                <c:pt idx="271">
                  <c:v>52444</c:v>
                </c:pt>
                <c:pt idx="272">
                  <c:v>52475</c:v>
                </c:pt>
                <c:pt idx="273">
                  <c:v>52505</c:v>
                </c:pt>
                <c:pt idx="274">
                  <c:v>52536</c:v>
                </c:pt>
                <c:pt idx="275">
                  <c:v>52566</c:v>
                </c:pt>
                <c:pt idx="276">
                  <c:v>52597</c:v>
                </c:pt>
                <c:pt idx="277">
                  <c:v>52628</c:v>
                </c:pt>
                <c:pt idx="278">
                  <c:v>52657</c:v>
                </c:pt>
                <c:pt idx="279">
                  <c:v>52688</c:v>
                </c:pt>
                <c:pt idx="280">
                  <c:v>52718</c:v>
                </c:pt>
                <c:pt idx="281">
                  <c:v>52749</c:v>
                </c:pt>
                <c:pt idx="282">
                  <c:v>52779</c:v>
                </c:pt>
                <c:pt idx="283">
                  <c:v>52810</c:v>
                </c:pt>
                <c:pt idx="284">
                  <c:v>52841</c:v>
                </c:pt>
                <c:pt idx="285">
                  <c:v>52871</c:v>
                </c:pt>
                <c:pt idx="286">
                  <c:v>52902</c:v>
                </c:pt>
                <c:pt idx="287">
                  <c:v>52932</c:v>
                </c:pt>
                <c:pt idx="288">
                  <c:v>52963</c:v>
                </c:pt>
                <c:pt idx="289">
                  <c:v>52994</c:v>
                </c:pt>
                <c:pt idx="290">
                  <c:v>53022</c:v>
                </c:pt>
                <c:pt idx="291">
                  <c:v>53053</c:v>
                </c:pt>
                <c:pt idx="292">
                  <c:v>53083</c:v>
                </c:pt>
                <c:pt idx="293">
                  <c:v>53114</c:v>
                </c:pt>
                <c:pt idx="294">
                  <c:v>53144</c:v>
                </c:pt>
                <c:pt idx="295">
                  <c:v>53175</c:v>
                </c:pt>
                <c:pt idx="296">
                  <c:v>53206</c:v>
                </c:pt>
                <c:pt idx="297">
                  <c:v>53236</c:v>
                </c:pt>
                <c:pt idx="298">
                  <c:v>53267</c:v>
                </c:pt>
                <c:pt idx="299">
                  <c:v>53297</c:v>
                </c:pt>
                <c:pt idx="300">
                  <c:v>53328</c:v>
                </c:pt>
                <c:pt idx="301">
                  <c:v>53359</c:v>
                </c:pt>
                <c:pt idx="302">
                  <c:v>53387</c:v>
                </c:pt>
                <c:pt idx="303">
                  <c:v>53418</c:v>
                </c:pt>
                <c:pt idx="304">
                  <c:v>53448</c:v>
                </c:pt>
                <c:pt idx="305">
                  <c:v>53479</c:v>
                </c:pt>
                <c:pt idx="306">
                  <c:v>53509</c:v>
                </c:pt>
                <c:pt idx="307">
                  <c:v>53540</c:v>
                </c:pt>
                <c:pt idx="308">
                  <c:v>53571</c:v>
                </c:pt>
                <c:pt idx="309">
                  <c:v>53601</c:v>
                </c:pt>
                <c:pt idx="310">
                  <c:v>53632</c:v>
                </c:pt>
                <c:pt idx="311">
                  <c:v>53662</c:v>
                </c:pt>
                <c:pt idx="312">
                  <c:v>53693</c:v>
                </c:pt>
                <c:pt idx="313">
                  <c:v>53724</c:v>
                </c:pt>
                <c:pt idx="314">
                  <c:v>53752</c:v>
                </c:pt>
                <c:pt idx="315">
                  <c:v>53783</c:v>
                </c:pt>
                <c:pt idx="316">
                  <c:v>53813</c:v>
                </c:pt>
                <c:pt idx="317">
                  <c:v>53844</c:v>
                </c:pt>
                <c:pt idx="318">
                  <c:v>53874</c:v>
                </c:pt>
                <c:pt idx="319">
                  <c:v>53905</c:v>
                </c:pt>
                <c:pt idx="320">
                  <c:v>53936</c:v>
                </c:pt>
                <c:pt idx="321">
                  <c:v>53966</c:v>
                </c:pt>
                <c:pt idx="322">
                  <c:v>53997</c:v>
                </c:pt>
                <c:pt idx="323">
                  <c:v>54027</c:v>
                </c:pt>
                <c:pt idx="324">
                  <c:v>54058</c:v>
                </c:pt>
                <c:pt idx="325">
                  <c:v>54089</c:v>
                </c:pt>
                <c:pt idx="326">
                  <c:v>54118</c:v>
                </c:pt>
                <c:pt idx="327">
                  <c:v>54149</c:v>
                </c:pt>
                <c:pt idx="328">
                  <c:v>54179</c:v>
                </c:pt>
                <c:pt idx="329">
                  <c:v>54210</c:v>
                </c:pt>
                <c:pt idx="330">
                  <c:v>54240</c:v>
                </c:pt>
                <c:pt idx="331">
                  <c:v>54271</c:v>
                </c:pt>
                <c:pt idx="332">
                  <c:v>54302</c:v>
                </c:pt>
                <c:pt idx="333">
                  <c:v>54332</c:v>
                </c:pt>
                <c:pt idx="334">
                  <c:v>54363</c:v>
                </c:pt>
                <c:pt idx="335">
                  <c:v>54393</c:v>
                </c:pt>
                <c:pt idx="336">
                  <c:v>54424</c:v>
                </c:pt>
                <c:pt idx="337">
                  <c:v>54455</c:v>
                </c:pt>
                <c:pt idx="338">
                  <c:v>54483</c:v>
                </c:pt>
                <c:pt idx="339">
                  <c:v>54514</c:v>
                </c:pt>
                <c:pt idx="340">
                  <c:v>54544</c:v>
                </c:pt>
                <c:pt idx="341">
                  <c:v>54575</c:v>
                </c:pt>
                <c:pt idx="342">
                  <c:v>54605</c:v>
                </c:pt>
                <c:pt idx="343">
                  <c:v>54636</c:v>
                </c:pt>
                <c:pt idx="344">
                  <c:v>54667</c:v>
                </c:pt>
                <c:pt idx="345">
                  <c:v>54697</c:v>
                </c:pt>
                <c:pt idx="346">
                  <c:v>54728</c:v>
                </c:pt>
                <c:pt idx="347">
                  <c:v>54758</c:v>
                </c:pt>
                <c:pt idx="348">
                  <c:v>54789</c:v>
                </c:pt>
                <c:pt idx="349">
                  <c:v>54820</c:v>
                </c:pt>
                <c:pt idx="350">
                  <c:v>54848</c:v>
                </c:pt>
                <c:pt idx="351">
                  <c:v>54879</c:v>
                </c:pt>
                <c:pt idx="352">
                  <c:v>54909</c:v>
                </c:pt>
                <c:pt idx="353">
                  <c:v>54940</c:v>
                </c:pt>
                <c:pt idx="354">
                  <c:v>54970</c:v>
                </c:pt>
                <c:pt idx="355">
                  <c:v>55001</c:v>
                </c:pt>
                <c:pt idx="356">
                  <c:v>55032</c:v>
                </c:pt>
                <c:pt idx="357">
                  <c:v>55062</c:v>
                </c:pt>
                <c:pt idx="358">
                  <c:v>55093</c:v>
                </c:pt>
                <c:pt idx="359">
                  <c:v>55123</c:v>
                </c:pt>
                <c:pt idx="360">
                  <c:v>55154</c:v>
                </c:pt>
                <c:pt idx="361">
                  <c:v>55185</c:v>
                </c:pt>
                <c:pt idx="362">
                  <c:v>55213</c:v>
                </c:pt>
                <c:pt idx="363">
                  <c:v>55244</c:v>
                </c:pt>
                <c:pt idx="364">
                  <c:v>55274</c:v>
                </c:pt>
                <c:pt idx="365">
                  <c:v>55305</c:v>
                </c:pt>
                <c:pt idx="366">
                  <c:v>55335</c:v>
                </c:pt>
                <c:pt idx="367">
                  <c:v>55366</c:v>
                </c:pt>
                <c:pt idx="368">
                  <c:v>55397</c:v>
                </c:pt>
                <c:pt idx="369">
                  <c:v>55427</c:v>
                </c:pt>
                <c:pt idx="370">
                  <c:v>55458</c:v>
                </c:pt>
                <c:pt idx="371">
                  <c:v>55488</c:v>
                </c:pt>
                <c:pt idx="372">
                  <c:v>55519</c:v>
                </c:pt>
                <c:pt idx="373">
                  <c:v>55550</c:v>
                </c:pt>
                <c:pt idx="374">
                  <c:v>55579</c:v>
                </c:pt>
                <c:pt idx="375">
                  <c:v>55610</c:v>
                </c:pt>
                <c:pt idx="376">
                  <c:v>55640</c:v>
                </c:pt>
                <c:pt idx="377">
                  <c:v>55671</c:v>
                </c:pt>
                <c:pt idx="378">
                  <c:v>55701</c:v>
                </c:pt>
                <c:pt idx="379">
                  <c:v>55732</c:v>
                </c:pt>
              </c:numCache>
            </c:numRef>
          </c:cat>
          <c:val>
            <c:numRef>
              <c:f>'Interest accrual'!$D$8:$D$387</c:f>
              <c:numCache>
                <c:formatCode>_(* #,##0_);_(* \(#,##0\);_(* "-"??_);_(@_)</c:formatCode>
                <c:ptCount val="380"/>
                <c:pt idx="0">
                  <c:v>1000000</c:v>
                </c:pt>
                <c:pt idx="1">
                  <c:v>1008127.688966854</c:v>
                </c:pt>
                <c:pt idx="2">
                  <c:v>1015525.5919365087</c:v>
                </c:pt>
                <c:pt idx="3">
                  <c:v>1023779.468085649</c:v>
                </c:pt>
                <c:pt idx="4">
                  <c:v>1031830.9583913459</c:v>
                </c:pt>
                <c:pt idx="5">
                  <c:v>1040217.3594875215</c:v>
                </c:pt>
                <c:pt idx="6">
                  <c:v>1048398.1252157033</c:v>
                </c:pt>
                <c:pt idx="7">
                  <c:v>1056919.1790908894</c:v>
                </c:pt>
                <c:pt idx="8">
                  <c:v>1065509.4894416428</c:v>
                </c:pt>
                <c:pt idx="9">
                  <c:v>1073889.16454971</c:v>
                </c:pt>
                <c:pt idx="10">
                  <c:v>1082617.4016640447</c:v>
                </c:pt>
                <c:pt idx="11">
                  <c:v>1091131.6215580772</c:v>
                </c:pt>
                <c:pt idx="12">
                  <c:v>1100000</c:v>
                </c:pt>
                <c:pt idx="13">
                  <c:v>1108940.4578635395</c:v>
                </c:pt>
                <c:pt idx="14">
                  <c:v>1117078.1511301596</c:v>
                </c:pt>
                <c:pt idx="15">
                  <c:v>1126157.4148942139</c:v>
                </c:pt>
                <c:pt idx="16">
                  <c:v>1135014.0542304805</c:v>
                </c:pt>
                <c:pt idx="17">
                  <c:v>1144239.0954362738</c:v>
                </c:pt>
                <c:pt idx="18">
                  <c:v>1153237.937737274</c:v>
                </c:pt>
                <c:pt idx="19">
                  <c:v>1162611.0969999786</c:v>
                </c:pt>
                <c:pt idx="20">
                  <c:v>1172060.438385807</c:v>
                </c:pt>
                <c:pt idx="21">
                  <c:v>1181278.0810046808</c:v>
                </c:pt>
                <c:pt idx="22">
                  <c:v>1190879.1418304492</c:v>
                </c:pt>
                <c:pt idx="23">
                  <c:v>1200244.7837138847</c:v>
                </c:pt>
                <c:pt idx="24">
                  <c:v>1210000.0000000002</c:v>
                </c:pt>
                <c:pt idx="25">
                  <c:v>1219834.5036498934</c:v>
                </c:pt>
                <c:pt idx="26">
                  <c:v>1228785.9662431758</c:v>
                </c:pt>
                <c:pt idx="27">
                  <c:v>1238773.1563836352</c:v>
                </c:pt>
                <c:pt idx="28">
                  <c:v>1248515.4596535286</c:v>
                </c:pt>
                <c:pt idx="29">
                  <c:v>1258663.0049799012</c:v>
                </c:pt>
                <c:pt idx="30">
                  <c:v>1268561.7315110012</c:v>
                </c:pt>
                <c:pt idx="31">
                  <c:v>1278872.2066999765</c:v>
                </c:pt>
                <c:pt idx="32">
                  <c:v>1289266.482224388</c:v>
                </c:pt>
                <c:pt idx="33">
                  <c:v>1299405.8891051493</c:v>
                </c:pt>
                <c:pt idx="34">
                  <c:v>1309967.0560134943</c:v>
                </c:pt>
                <c:pt idx="35">
                  <c:v>1320269.2620852734</c:v>
                </c:pt>
                <c:pt idx="36">
                  <c:v>1331000.0000000005</c:v>
                </c:pt>
                <c:pt idx="37">
                  <c:v>1341817.9540148829</c:v>
                </c:pt>
                <c:pt idx="38">
                  <c:v>1352017.5607138879</c:v>
                </c:pt>
                <c:pt idx="39">
                  <c:v>1363006.338925095</c:v>
                </c:pt>
                <c:pt idx="40">
                  <c:v>1373725.6712291306</c:v>
                </c:pt>
                <c:pt idx="41">
                  <c:v>1384890.8862106637</c:v>
                </c:pt>
                <c:pt idx="42">
                  <c:v>1395782.3290383101</c:v>
                </c:pt>
                <c:pt idx="43">
                  <c:v>1407126.8136741645</c:v>
                </c:pt>
                <c:pt idx="44">
                  <c:v>1418563.5027526284</c:v>
                </c:pt>
                <c:pt idx="45">
                  <c:v>1429719.7631060276</c:v>
                </c:pt>
                <c:pt idx="46">
                  <c:v>1441340.0806503177</c:v>
                </c:pt>
                <c:pt idx="47">
                  <c:v>1452675.4668817569</c:v>
                </c:pt>
                <c:pt idx="48">
                  <c:v>1464482.3612463514</c:v>
                </c:pt>
                <c:pt idx="49">
                  <c:v>1476385.2183760055</c:v>
                </c:pt>
                <c:pt idx="50">
                  <c:v>1487219.3167852766</c:v>
                </c:pt>
                <c:pt idx="51">
                  <c:v>1499306.9728176047</c:v>
                </c:pt>
                <c:pt idx="52">
                  <c:v>1511098.2383520438</c:v>
                </c:pt>
                <c:pt idx="53">
                  <c:v>1523379.9748317301</c:v>
                </c:pt>
                <c:pt idx="54">
                  <c:v>1535360.5619421413</c:v>
                </c:pt>
                <c:pt idx="55">
                  <c:v>1547839.4950415811</c:v>
                </c:pt>
                <c:pt idx="56">
                  <c:v>1560419.8530278914</c:v>
                </c:pt>
                <c:pt idx="57">
                  <c:v>1572691.7394166307</c:v>
                </c:pt>
                <c:pt idx="58">
                  <c:v>1585474.0887153496</c:v>
                </c:pt>
                <c:pt idx="59">
                  <c:v>1597943.0135699329</c:v>
                </c:pt>
                <c:pt idx="60">
                  <c:v>1610930.5973709866</c:v>
                </c:pt>
                <c:pt idx="61">
                  <c:v>1624023.7402136063</c:v>
                </c:pt>
                <c:pt idx="62">
                  <c:v>1635941.2484638048</c:v>
                </c:pt>
                <c:pt idx="63">
                  <c:v>1649237.6700993653</c:v>
                </c:pt>
                <c:pt idx="64">
                  <c:v>1662208.0621872481</c:v>
                </c:pt>
                <c:pt idx="65">
                  <c:v>1675717.972314903</c:v>
                </c:pt>
                <c:pt idx="66">
                  <c:v>1688896.6181363557</c:v>
                </c:pt>
                <c:pt idx="67">
                  <c:v>1702623.4445457393</c:v>
                </c:pt>
                <c:pt idx="68">
                  <c:v>1716461.8383306807</c:v>
                </c:pt>
                <c:pt idx="69">
                  <c:v>1729960.9133582939</c:v>
                </c:pt>
                <c:pt idx="70">
                  <c:v>1744021.4975868845</c:v>
                </c:pt>
                <c:pt idx="71">
                  <c:v>1757737.3149269263</c:v>
                </c:pt>
                <c:pt idx="72">
                  <c:v>1772023.6571080855</c:v>
                </c:pt>
                <c:pt idx="73">
                  <c:v>1786426.1142349669</c:v>
                </c:pt>
                <c:pt idx="74">
                  <c:v>1799535.3733101853</c:v>
                </c:pt>
                <c:pt idx="75">
                  <c:v>1814161.437109302</c:v>
                </c:pt>
                <c:pt idx="76">
                  <c:v>1828428.8684059731</c:v>
                </c:pt>
                <c:pt idx="77">
                  <c:v>1843289.7695463938</c:v>
                </c:pt>
                <c:pt idx="78">
                  <c:v>1857786.279949991</c:v>
                </c:pt>
                <c:pt idx="79">
                  <c:v>1872885.7890003135</c:v>
                </c:pt>
                <c:pt idx="80">
                  <c:v>1888108.022163749</c:v>
                </c:pt>
                <c:pt idx="81">
                  <c:v>1902957.0046941231</c:v>
                </c:pt>
                <c:pt idx="82">
                  <c:v>1918423.6473455732</c:v>
                </c:pt>
                <c:pt idx="83">
                  <c:v>1933511.0464196191</c:v>
                </c:pt>
                <c:pt idx="84">
                  <c:v>1949226.0228188941</c:v>
                </c:pt>
                <c:pt idx="85">
                  <c:v>1965068.7256584638</c:v>
                </c:pt>
                <c:pt idx="86">
                  <c:v>1980005.8697608067</c:v>
                </c:pt>
                <c:pt idx="87">
                  <c:v>1996098.7416227679</c:v>
                </c:pt>
                <c:pt idx="88">
                  <c:v>2011797.014706366</c:v>
                </c:pt>
                <c:pt idx="89">
                  <c:v>2028148.2751063446</c:v>
                </c:pt>
                <c:pt idx="90">
                  <c:v>2044098.6010159561</c:v>
                </c:pt>
                <c:pt idx="91">
                  <c:v>2060712.3986625951</c:v>
                </c:pt>
                <c:pt idx="92">
                  <c:v>2077461.2280890641</c:v>
                </c:pt>
                <c:pt idx="93">
                  <c:v>2093799.3745940898</c:v>
                </c:pt>
                <c:pt idx="94">
                  <c:v>2110817.1246697837</c:v>
                </c:pt>
                <c:pt idx="95">
                  <c:v>2127417.5978636411</c:v>
                </c:pt>
                <c:pt idx="96">
                  <c:v>2144708.5864016884</c:v>
                </c:pt>
                <c:pt idx="97">
                  <c:v>2162140.1107165026</c:v>
                </c:pt>
                <c:pt idx="98">
                  <c:v>2178006.4567368878</c:v>
                </c:pt>
                <c:pt idx="99">
                  <c:v>2195708.6157850451</c:v>
                </c:pt>
                <c:pt idx="100">
                  <c:v>2212976.7161770025</c:v>
                </c:pt>
                <c:pt idx="101">
                  <c:v>2230963.1026169793</c:v>
                </c:pt>
                <c:pt idx="102">
                  <c:v>2248508.4611175512</c:v>
                </c:pt>
                <c:pt idx="103">
                  <c:v>2266783.6385288546</c:v>
                </c:pt>
                <c:pt idx="104">
                  <c:v>2285207.3508979711</c:v>
                </c:pt>
                <c:pt idx="105">
                  <c:v>2303179.3120534988</c:v>
                </c:pt>
                <c:pt idx="106">
                  <c:v>2321898.8371367622</c:v>
                </c:pt>
                <c:pt idx="107">
                  <c:v>2340159.3576500053</c:v>
                </c:pt>
                <c:pt idx="108">
                  <c:v>2359179.4450418577</c:v>
                </c:pt>
                <c:pt idx="109">
                  <c:v>2378354.1217881534</c:v>
                </c:pt>
                <c:pt idx="110">
                  <c:v>2395807.1024105763</c:v>
                </c:pt>
                <c:pt idx="111">
                  <c:v>2415279.4773635496</c:v>
                </c:pt>
                <c:pt idx="112">
                  <c:v>2434274.3877947032</c:v>
                </c:pt>
                <c:pt idx="113">
                  <c:v>2454059.4128786772</c:v>
                </c:pt>
                <c:pt idx="114">
                  <c:v>2473359.307229307</c:v>
                </c:pt>
                <c:pt idx="115">
                  <c:v>2493462.0023817401</c:v>
                </c:pt>
                <c:pt idx="116">
                  <c:v>2513728.0859877686</c:v>
                </c:pt>
                <c:pt idx="117">
                  <c:v>2533497.2432588488</c:v>
                </c:pt>
                <c:pt idx="118">
                  <c:v>2554088.7208504388</c:v>
                </c:pt>
                <c:pt idx="119">
                  <c:v>2574175.2934150063</c:v>
                </c:pt>
                <c:pt idx="120">
                  <c:v>2595097.3895460432</c:v>
                </c:pt>
                <c:pt idx="121">
                  <c:v>2616189.5339669688</c:v>
                </c:pt>
                <c:pt idx="122">
                  <c:v>2635387.8126516347</c:v>
                </c:pt>
                <c:pt idx="123">
                  <c:v>2656807.4250999046</c:v>
                </c:pt>
                <c:pt idx="124">
                  <c:v>2677701.8265741733</c:v>
                </c:pt>
                <c:pt idx="125">
                  <c:v>2699465.3541665454</c:v>
                </c:pt>
                <c:pt idx="126">
                  <c:v>2720695.2379522379</c:v>
                </c:pt>
                <c:pt idx="127">
                  <c:v>2742808.2026199144</c:v>
                </c:pt>
                <c:pt idx="128">
                  <c:v>2765100.8945865449</c:v>
                </c:pt>
                <c:pt idx="129">
                  <c:v>2786846.9675847339</c:v>
                </c:pt>
                <c:pt idx="130">
                  <c:v>2809497.592935483</c:v>
                </c:pt>
                <c:pt idx="131">
                  <c:v>2831592.8227565074</c:v>
                </c:pt>
                <c:pt idx="132">
                  <c:v>2854607.1285006483</c:v>
                </c:pt>
                <c:pt idx="133">
                  <c:v>2877808.4873636658</c:v>
                </c:pt>
                <c:pt idx="134">
                  <c:v>2899683.6714289417</c:v>
                </c:pt>
                <c:pt idx="135">
                  <c:v>2923251.3984125815</c:v>
                </c:pt>
                <c:pt idx="136">
                  <c:v>2946241.2424455397</c:v>
                </c:pt>
                <c:pt idx="137">
                  <c:v>2970187.3748854538</c:v>
                </c:pt>
                <c:pt idx="138">
                  <c:v>2993546.3458362105</c:v>
                </c:pt>
                <c:pt idx="139">
                  <c:v>3017876.9594430295</c:v>
                </c:pt>
                <c:pt idx="140">
                  <c:v>3042405.3247096171</c:v>
                </c:pt>
                <c:pt idx="141">
                  <c:v>3066332.2520816852</c:v>
                </c:pt>
                <c:pt idx="142">
                  <c:v>3091254.4468956385</c:v>
                </c:pt>
                <c:pt idx="143">
                  <c:v>3115565.5470763864</c:v>
                </c:pt>
                <c:pt idx="144">
                  <c:v>3140887.8947988688</c:v>
                </c:pt>
                <c:pt idx="145">
                  <c:v>3166416.0546875512</c:v>
                </c:pt>
                <c:pt idx="146">
                  <c:v>3189652.0385718364</c:v>
                </c:pt>
                <c:pt idx="147">
                  <c:v>3215576.5382538396</c:v>
                </c:pt>
                <c:pt idx="148">
                  <c:v>3240865.3666900937</c:v>
                </c:pt>
                <c:pt idx="149">
                  <c:v>3267206.1123739998</c:v>
                </c:pt>
                <c:pt idx="150">
                  <c:v>3292900.9804198323</c:v>
                </c:pt>
                <c:pt idx="151">
                  <c:v>3319664.6553873322</c:v>
                </c:pt>
                <c:pt idx="152">
                  <c:v>3346645.8571805796</c:v>
                </c:pt>
                <c:pt idx="153">
                  <c:v>3372965.4772898545</c:v>
                </c:pt>
                <c:pt idx="154">
                  <c:v>3400379.8915852024</c:v>
                </c:pt>
                <c:pt idx="155">
                  <c:v>3427122.1017840253</c:v>
                </c:pt>
                <c:pt idx="156">
                  <c:v>3454976.6842787564</c:v>
                </c:pt>
                <c:pt idx="157">
                  <c:v>3483057.6601563068</c:v>
                </c:pt>
                <c:pt idx="158">
                  <c:v>3508617.2424290203</c:v>
                </c:pt>
                <c:pt idx="159">
                  <c:v>3537134.1920792242</c:v>
                </c:pt>
                <c:pt idx="160">
                  <c:v>3564951.9033591039</c:v>
                </c:pt>
                <c:pt idx="161">
                  <c:v>3593926.7236114</c:v>
                </c:pt>
                <c:pt idx="162">
                  <c:v>3622191.0784618161</c:v>
                </c:pt>
                <c:pt idx="163">
                  <c:v>3651631.1209260663</c:v>
                </c:pt>
                <c:pt idx="164">
                  <c:v>3681310.4428986376</c:v>
                </c:pt>
                <c:pt idx="165">
                  <c:v>3710262.0250188406</c:v>
                </c:pt>
                <c:pt idx="166">
                  <c:v>3740417.8807437238</c:v>
                </c:pt>
                <c:pt idx="167">
                  <c:v>3769834.3119624276</c:v>
                </c:pt>
                <c:pt idx="168">
                  <c:v>3800474.3527066326</c:v>
                </c:pt>
                <c:pt idx="169">
                  <c:v>3831363.426171938</c:v>
                </c:pt>
                <c:pt idx="170">
                  <c:v>3859478.9666719232</c:v>
                </c:pt>
                <c:pt idx="171">
                  <c:v>3890847.6112871473</c:v>
                </c:pt>
                <c:pt idx="172">
                  <c:v>3921447.0936950138</c:v>
                </c:pt>
                <c:pt idx="173">
                  <c:v>3953319.3959725406</c:v>
                </c:pt>
                <c:pt idx="174">
                  <c:v>3984410.186307997</c:v>
                </c:pt>
                <c:pt idx="175">
                  <c:v>4016794.2330186735</c:v>
                </c:pt>
                <c:pt idx="176">
                  <c:v>4049441.4871885017</c:v>
                </c:pt>
                <c:pt idx="177">
                  <c:v>4081288.2275207238</c:v>
                </c:pt>
                <c:pt idx="178">
                  <c:v>4114459.6688180962</c:v>
                </c:pt>
                <c:pt idx="179">
                  <c:v>4146817.7431586711</c:v>
                </c:pt>
                <c:pt idx="180">
                  <c:v>4180521.7879772955</c:v>
                </c:pt>
                <c:pt idx="181">
                  <c:v>4214499.7687891312</c:v>
                </c:pt>
                <c:pt idx="182">
                  <c:v>4246535.5900017461</c:v>
                </c:pt>
                <c:pt idx="183">
                  <c:v>4281050.1104639564</c:v>
                </c:pt>
                <c:pt idx="184">
                  <c:v>4314718.3315380281</c:v>
                </c:pt>
                <c:pt idx="185">
                  <c:v>4349787.0201163525</c:v>
                </c:pt>
                <c:pt idx="186">
                  <c:v>4383995.8210506001</c:v>
                </c:pt>
                <c:pt idx="187">
                  <c:v>4419627.575516087</c:v>
                </c:pt>
                <c:pt idx="188">
                  <c:v>4455548.9337992137</c:v>
                </c:pt>
                <c:pt idx="189">
                  <c:v>4490589.4968944285</c:v>
                </c:pt>
                <c:pt idx="190">
                  <c:v>4527087.6116030086</c:v>
                </c:pt>
                <c:pt idx="191">
                  <c:v>4562690.7890002066</c:v>
                </c:pt>
                <c:pt idx="192">
                  <c:v>4599774.9205851294</c:v>
                </c:pt>
                <c:pt idx="193">
                  <c:v>4637160.4604571806</c:v>
                </c:pt>
                <c:pt idx="194">
                  <c:v>4671189.1490019206</c:v>
                </c:pt>
                <c:pt idx="195">
                  <c:v>4709155.1215103529</c:v>
                </c:pt>
                <c:pt idx="196">
                  <c:v>4746190.164691831</c:v>
                </c:pt>
                <c:pt idx="197">
                  <c:v>4784765.7221279871</c:v>
                </c:pt>
                <c:pt idx="198">
                  <c:v>4822395.4031556603</c:v>
                </c:pt>
                <c:pt idx="199">
                  <c:v>4861590.3330676956</c:v>
                </c:pt>
                <c:pt idx="200">
                  <c:v>4901103.8271791348</c:v>
                </c:pt>
                <c:pt idx="201">
                  <c:v>4939648.4465838708</c:v>
                </c:pt>
                <c:pt idx="202">
                  <c:v>4979796.3727633087</c:v>
                </c:pt>
                <c:pt idx="203">
                  <c:v>5018959.8679002272</c:v>
                </c:pt>
                <c:pt idx="204">
                  <c:v>5059752.4126436431</c:v>
                </c:pt>
                <c:pt idx="205">
                  <c:v>5100876.5065028993</c:v>
                </c:pt>
                <c:pt idx="206">
                  <c:v>5138308.0639021136</c:v>
                </c:pt>
                <c:pt idx="207">
                  <c:v>5180070.6336613875</c:v>
                </c:pt>
                <c:pt idx="208">
                  <c:v>5220809.1811610153</c:v>
                </c:pt>
                <c:pt idx="209">
                  <c:v>5263242.2943407856</c:v>
                </c:pt>
                <c:pt idx="210">
                  <c:v>5304634.9434712278</c:v>
                </c:pt>
                <c:pt idx="211">
                  <c:v>5347749.3663744666</c:v>
                </c:pt>
                <c:pt idx="212">
                  <c:v>5391214.2098970488</c:v>
                </c:pt>
                <c:pt idx="213">
                  <c:v>5433613.2912422586</c:v>
                </c:pt>
                <c:pt idx="214">
                  <c:v>5477776.0100396406</c:v>
                </c:pt>
                <c:pt idx="215">
                  <c:v>5520855.8546902509</c:v>
                </c:pt>
                <c:pt idx="216">
                  <c:v>5565727.6539080078</c:v>
                </c:pt>
                <c:pt idx="217">
                  <c:v>5610964.1571531901</c:v>
                </c:pt>
                <c:pt idx="218">
                  <c:v>5652138.8702923255</c:v>
                </c:pt>
                <c:pt idx="219">
                  <c:v>5698077.6970275268</c:v>
                </c:pt>
                <c:pt idx="220">
                  <c:v>5742890.0992771173</c:v>
                </c:pt>
                <c:pt idx="221">
                  <c:v>5789566.5237748642</c:v>
                </c:pt>
                <c:pt idx="222">
                  <c:v>5835098.4378183512</c:v>
                </c:pt>
                <c:pt idx="223">
                  <c:v>5882524.3030119138</c:v>
                </c:pt>
                <c:pt idx="224">
                  <c:v>5930335.630886755</c:v>
                </c:pt>
                <c:pt idx="225">
                  <c:v>5976974.6203664867</c:v>
                </c:pt>
                <c:pt idx="226">
                  <c:v>6025553.611043605</c:v>
                </c:pt>
                <c:pt idx="227">
                  <c:v>6072941.4401592761</c:v>
                </c:pt>
                <c:pt idx="228">
                  <c:v>6122300.41929881</c:v>
                </c:pt>
                <c:pt idx="229">
                  <c:v>6172060.5728685101</c:v>
                </c:pt>
                <c:pt idx="230">
                  <c:v>6218976.4679624243</c:v>
                </c:pt>
                <c:pt idx="231">
                  <c:v>6269522.3743862072</c:v>
                </c:pt>
                <c:pt idx="232">
                  <c:v>6318828.890283728</c:v>
                </c:pt>
                <c:pt idx="233">
                  <c:v>6370186.3661387255</c:v>
                </c:pt>
                <c:pt idx="234">
                  <c:v>6420284.5517063197</c:v>
                </c:pt>
                <c:pt idx="235">
                  <c:v>6472466.6276212865</c:v>
                </c:pt>
                <c:pt idx="236">
                  <c:v>6525072.8232189342</c:v>
                </c:pt>
                <c:pt idx="237">
                  <c:v>6576389.1098000202</c:v>
                </c:pt>
                <c:pt idx="238">
                  <c:v>6629839.9550094809</c:v>
                </c:pt>
                <c:pt idx="239">
                  <c:v>6681980.1803119993</c:v>
                </c:pt>
                <c:pt idx="240">
                  <c:v>6736289.2369002588</c:v>
                </c:pt>
                <c:pt idx="241">
                  <c:v>6791039.7006085506</c:v>
                </c:pt>
                <c:pt idx="242">
                  <c:v>6840874.1147586666</c:v>
                </c:pt>
                <c:pt idx="243">
                  <c:v>6896474.6118248282</c:v>
                </c:pt>
                <c:pt idx="244">
                  <c:v>6950711.7793121021</c:v>
                </c:pt>
                <c:pt idx="245">
                  <c:v>7007205.0027526002</c:v>
                </c:pt>
                <c:pt idx="246">
                  <c:v>7062313.006876952</c:v>
                </c:pt>
                <c:pt idx="247">
                  <c:v>7119713.2903834153</c:v>
                </c:pt>
                <c:pt idx="248">
                  <c:v>7177580.1055408288</c:v>
                </c:pt>
                <c:pt idx="249">
                  <c:v>7234028.0207800213</c:v>
                </c:pt>
                <c:pt idx="250">
                  <c:v>7292823.9505104283</c:v>
                </c:pt>
                <c:pt idx="251">
                  <c:v>7350178.1983432006</c:v>
                </c:pt>
                <c:pt idx="252">
                  <c:v>7409918.1605902854</c:v>
                </c:pt>
                <c:pt idx="253">
                  <c:v>7470143.6706694048</c:v>
                </c:pt>
                <c:pt idx="254">
                  <c:v>7524961.5262345336</c:v>
                </c:pt>
                <c:pt idx="255">
                  <c:v>7586122.0730073117</c:v>
                </c:pt>
                <c:pt idx="256">
                  <c:v>7645782.9572433122</c:v>
                </c:pt>
                <c:pt idx="257">
                  <c:v>7707925.503027861</c:v>
                </c:pt>
                <c:pt idx="258">
                  <c:v>7768544.3075646469</c:v>
                </c:pt>
                <c:pt idx="259">
                  <c:v>7831684.6194217587</c:v>
                </c:pt>
                <c:pt idx="260">
                  <c:v>7895338.1160949115</c:v>
                </c:pt>
                <c:pt idx="261">
                  <c:v>7957430.8228580263</c:v>
                </c:pt>
                <c:pt idx="262">
                  <c:v>8022106.3455614718</c:v>
                </c:pt>
                <c:pt idx="263">
                  <c:v>8085196.0181775214</c:v>
                </c:pt>
                <c:pt idx="264">
                  <c:v>8150909.9766493132</c:v>
                </c:pt>
                <c:pt idx="265">
                  <c:v>8217158.0377363488</c:v>
                </c:pt>
                <c:pt idx="266">
                  <c:v>8277457.6788579887</c:v>
                </c:pt>
                <c:pt idx="267">
                  <c:v>8344734.2803080427</c:v>
                </c:pt>
                <c:pt idx="268">
                  <c:v>8410361.2529676463</c:v>
                </c:pt>
                <c:pt idx="269">
                  <c:v>8478718.053330645</c:v>
                </c:pt>
                <c:pt idx="270">
                  <c:v>8545398.7383211143</c:v>
                </c:pt>
                <c:pt idx="271">
                  <c:v>8614853.0813639332</c:v>
                </c:pt>
                <c:pt idx="272">
                  <c:v>8684871.927704405</c:v>
                </c:pt>
                <c:pt idx="273">
                  <c:v>8753173.9051438291</c:v>
                </c:pt>
                <c:pt idx="274">
                  <c:v>8824316.980117619</c:v>
                </c:pt>
                <c:pt idx="275">
                  <c:v>8893715.6199952736</c:v>
                </c:pt>
                <c:pt idx="276">
                  <c:v>8966000.9743142482</c:v>
                </c:pt>
                <c:pt idx="277">
                  <c:v>9038873.8415099829</c:v>
                </c:pt>
                <c:pt idx="278">
                  <c:v>9107581.3423371017</c:v>
                </c:pt>
                <c:pt idx="279">
                  <c:v>9181604.9307279419</c:v>
                </c:pt>
                <c:pt idx="280">
                  <c:v>9253813.4535543751</c:v>
                </c:pt>
                <c:pt idx="281">
                  <c:v>9329025.5710621551</c:v>
                </c:pt>
                <c:pt idx="282">
                  <c:v>9402393.4801563416</c:v>
                </c:pt>
                <c:pt idx="283">
                  <c:v>9478813.2099070288</c:v>
                </c:pt>
                <c:pt idx="284">
                  <c:v>9555854.0554520581</c:v>
                </c:pt>
                <c:pt idx="285">
                  <c:v>9631005.8519947231</c:v>
                </c:pt>
                <c:pt idx="286">
                  <c:v>9709283.671997685</c:v>
                </c:pt>
                <c:pt idx="287">
                  <c:v>9785642.1122646369</c:v>
                </c:pt>
                <c:pt idx="288">
                  <c:v>9865176.7676940709</c:v>
                </c:pt>
                <c:pt idx="289">
                  <c:v>9945357.856064925</c:v>
                </c:pt>
                <c:pt idx="290">
                  <c:v>10018339.476570817</c:v>
                </c:pt>
                <c:pt idx="291">
                  <c:v>10099765.423800737</c:v>
                </c:pt>
                <c:pt idx="292">
                  <c:v>10179194.798909815</c:v>
                </c:pt>
                <c:pt idx="293">
                  <c:v>10261928.128168371</c:v>
                </c:pt>
                <c:pt idx="294">
                  <c:v>10342632.82817198</c:v>
                </c:pt>
                <c:pt idx="295">
                  <c:v>10426694.530897733</c:v>
                </c:pt>
                <c:pt idx="296">
                  <c:v>10511439.460997269</c:v>
                </c:pt>
                <c:pt idx="297">
                  <c:v>10594106.437194195</c:v>
                </c:pt>
                <c:pt idx="298">
                  <c:v>10680212.039197454</c:v>
                </c:pt>
                <c:pt idx="299">
                  <c:v>10764206.3234911</c:v>
                </c:pt>
                <c:pt idx="300">
                  <c:v>10851694.444463482</c:v>
                </c:pt>
                <c:pt idx="301">
                  <c:v>10939893.641671415</c:v>
                </c:pt>
                <c:pt idx="302">
                  <c:v>11020173.424227897</c:v>
                </c:pt>
                <c:pt idx="303">
                  <c:v>11109741.966180814</c:v>
                </c:pt>
                <c:pt idx="304">
                  <c:v>11197114.278800797</c:v>
                </c:pt>
                <c:pt idx="305">
                  <c:v>11288120.940985207</c:v>
                </c:pt>
                <c:pt idx="306">
                  <c:v>11376896.110989176</c:v>
                </c:pt>
                <c:pt idx="307">
                  <c:v>11469363.98398751</c:v>
                </c:pt>
                <c:pt idx="308">
                  <c:v>11562583.407096995</c:v>
                </c:pt>
                <c:pt idx="309">
                  <c:v>11653517.080913614</c:v>
                </c:pt>
                <c:pt idx="310">
                  <c:v>11748233.243117204</c:v>
                </c:pt>
                <c:pt idx="311">
                  <c:v>11840626.955840211</c:v>
                </c:pt>
                <c:pt idx="312">
                  <c:v>11936863.88890983</c:v>
                </c:pt>
                <c:pt idx="313">
                  <c:v>12033883.005838558</c:v>
                </c:pt>
                <c:pt idx="314">
                  <c:v>12122190.766650686</c:v>
                </c:pt>
                <c:pt idx="315">
                  <c:v>12220716.162798896</c:v>
                </c:pt>
                <c:pt idx="316">
                  <c:v>12316825.706680875</c:v>
                </c:pt>
                <c:pt idx="317">
                  <c:v>12416933.035083732</c:v>
                </c:pt>
                <c:pt idx="318">
                  <c:v>12514585.722088093</c:v>
                </c:pt>
                <c:pt idx="319">
                  <c:v>12616300.382386258</c:v>
                </c:pt>
                <c:pt idx="320">
                  <c:v>12718841.747806692</c:v>
                </c:pt>
                <c:pt idx="321">
                  <c:v>12818868.789004982</c:v>
                </c:pt>
                <c:pt idx="322">
                  <c:v>12923056.567428922</c:v>
                </c:pt>
                <c:pt idx="323">
                  <c:v>13024689.651424237</c:v>
                </c:pt>
                <c:pt idx="324">
                  <c:v>13130550.277800811</c:v>
                </c:pt>
                <c:pt idx="325">
                  <c:v>13237271.306422418</c:v>
                </c:pt>
                <c:pt idx="326">
                  <c:v>13337892.229469061</c:v>
                </c:pt>
                <c:pt idx="327">
                  <c:v>13446298.468983602</c:v>
                </c:pt>
                <c:pt idx="328">
                  <c:v>13552046.576994564</c:v>
                </c:pt>
                <c:pt idx="329">
                  <c:v>13662193.396436691</c:v>
                </c:pt>
                <c:pt idx="330">
                  <c:v>13769639.405186664</c:v>
                </c:pt>
                <c:pt idx="331">
                  <c:v>13881554.751457755</c:v>
                </c:pt>
                <c:pt idx="332">
                  <c:v>13994379.710853953</c:v>
                </c:pt>
                <c:pt idx="333">
                  <c:v>14104438.191306656</c:v>
                </c:pt>
                <c:pt idx="334">
                  <c:v>14219074.677977817</c:v>
                </c:pt>
                <c:pt idx="335">
                  <c:v>14330900.266881051</c:v>
                </c:pt>
                <c:pt idx="336">
                  <c:v>14447377.366865268</c:v>
                </c:pt>
                <c:pt idx="337">
                  <c:v>14564801.156489907</c:v>
                </c:pt>
                <c:pt idx="338">
                  <c:v>14671681.452415965</c:v>
                </c:pt>
                <c:pt idx="339">
                  <c:v>14790928.315881968</c:v>
                </c:pt>
                <c:pt idx="340">
                  <c:v>14907251.234694019</c:v>
                </c:pt>
                <c:pt idx="341">
                  <c:v>15028412.736080365</c:v>
                </c:pt>
                <c:pt idx="342">
                  <c:v>15146603.345705329</c:v>
                </c:pt>
                <c:pt idx="343">
                  <c:v>15269710.226603536</c:v>
                </c:pt>
                <c:pt idx="344">
                  <c:v>15393817.681939349</c:v>
                </c:pt>
                <c:pt idx="345">
                  <c:v>15514882.010437328</c:v>
                </c:pt>
                <c:pt idx="346">
                  <c:v>15640982.145775598</c:v>
                </c:pt>
                <c:pt idx="347">
                  <c:v>15763990.293569155</c:v>
                </c:pt>
                <c:pt idx="348">
                  <c:v>15892115.103551794</c:v>
                </c:pt>
                <c:pt idx="349">
                  <c:v>16021281.272138903</c:v>
                </c:pt>
                <c:pt idx="350">
                  <c:v>16138849.597657569</c:v>
                </c:pt>
                <c:pt idx="351">
                  <c:v>16270021.147470159</c:v>
                </c:pt>
                <c:pt idx="352">
                  <c:v>16397976.358163426</c:v>
                </c:pt>
                <c:pt idx="353">
                  <c:v>16531254.0096884</c:v>
                </c:pt>
                <c:pt idx="354">
                  <c:v>16661263.680275859</c:v>
                </c:pt>
                <c:pt idx="355">
                  <c:v>16796681.249263886</c:v>
                </c:pt>
                <c:pt idx="356">
                  <c:v>16933199.45013329</c:v>
                </c:pt>
                <c:pt idx="357">
                  <c:v>17066370.211481057</c:v>
                </c:pt>
                <c:pt idx="358">
                  <c:v>17205080.360353161</c:v>
                </c:pt>
                <c:pt idx="359">
                  <c:v>17340389.322926074</c:v>
                </c:pt>
                <c:pt idx="360">
                  <c:v>17481326.613906972</c:v>
                </c:pt>
                <c:pt idx="361">
                  <c:v>17623409.399352793</c:v>
                </c:pt>
                <c:pt idx="362">
                  <c:v>17752734.557423323</c:v>
                </c:pt>
                <c:pt idx="363">
                  <c:v>17897023.262217186</c:v>
                </c:pt>
                <c:pt idx="364">
                  <c:v>18037773.993979771</c:v>
                </c:pt>
                <c:pt idx="365">
                  <c:v>18184379.410657246</c:v>
                </c:pt>
                <c:pt idx="366">
                  <c:v>18327390.048303451</c:v>
                </c:pt>
                <c:pt idx="367">
                  <c:v>18476349.374190275</c:v>
                </c:pt>
                <c:pt idx="368">
                  <c:v>18626519.395146616</c:v>
                </c:pt>
                <c:pt idx="369">
                  <c:v>18773007.232629161</c:v>
                </c:pt>
                <c:pt idx="370">
                  <c:v>18925588.396388479</c:v>
                </c:pt>
                <c:pt idx="371">
                  <c:v>19074428.255218681</c:v>
                </c:pt>
                <c:pt idx="372">
                  <c:v>19229459.275297675</c:v>
                </c:pt>
                <c:pt idx="373">
                  <c:v>19385750.339288078</c:v>
                </c:pt>
                <c:pt idx="374">
                  <c:v>19533107.906262212</c:v>
                </c:pt>
                <c:pt idx="375">
                  <c:v>19691866.931880306</c:v>
                </c:pt>
                <c:pt idx="376">
                  <c:v>19846733.170797534</c:v>
                </c:pt>
                <c:pt idx="377">
                  <c:v>20008041.245017916</c:v>
                </c:pt>
                <c:pt idx="378">
                  <c:v>20165394.029618561</c:v>
                </c:pt>
                <c:pt idx="379">
                  <c:v>20329292.080185361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8C-4C77-8D42-BB786064CAF6}"/>
            </c:ext>
          </c:extLst>
        </c:ser>
        <c:ser>
          <c:idx val="2"/>
          <c:order val="2"/>
          <c:tx>
            <c:strRef>
              <c:f>'Interest accrual'!$E$7</c:f>
              <c:strCache>
                <c:ptCount val="1"/>
                <c:pt idx="0">
                  <c:v> Continuously compounded 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'Interest accrual'!$B$8:$B$387</c:f>
              <c:numCache>
                <c:formatCode>d/m/yy;@</c:formatCode>
                <c:ptCount val="380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  <c:pt idx="13">
                  <c:v>44593</c:v>
                </c:pt>
                <c:pt idx="14">
                  <c:v>44621</c:v>
                </c:pt>
                <c:pt idx="15">
                  <c:v>44652</c:v>
                </c:pt>
                <c:pt idx="16">
                  <c:v>44682</c:v>
                </c:pt>
                <c:pt idx="17">
                  <c:v>44713</c:v>
                </c:pt>
                <c:pt idx="18">
                  <c:v>44743</c:v>
                </c:pt>
                <c:pt idx="19">
                  <c:v>44774</c:v>
                </c:pt>
                <c:pt idx="20">
                  <c:v>44805</c:v>
                </c:pt>
                <c:pt idx="21">
                  <c:v>44835</c:v>
                </c:pt>
                <c:pt idx="22">
                  <c:v>44866</c:v>
                </c:pt>
                <c:pt idx="23">
                  <c:v>44896</c:v>
                </c:pt>
                <c:pt idx="24">
                  <c:v>44927</c:v>
                </c:pt>
                <c:pt idx="25">
                  <c:v>44958</c:v>
                </c:pt>
                <c:pt idx="26">
                  <c:v>44986</c:v>
                </c:pt>
                <c:pt idx="27">
                  <c:v>45017</c:v>
                </c:pt>
                <c:pt idx="28">
                  <c:v>45047</c:v>
                </c:pt>
                <c:pt idx="29">
                  <c:v>45078</c:v>
                </c:pt>
                <c:pt idx="30">
                  <c:v>45108</c:v>
                </c:pt>
                <c:pt idx="31">
                  <c:v>45139</c:v>
                </c:pt>
                <c:pt idx="32">
                  <c:v>45170</c:v>
                </c:pt>
                <c:pt idx="33">
                  <c:v>45200</c:v>
                </c:pt>
                <c:pt idx="34">
                  <c:v>45231</c:v>
                </c:pt>
                <c:pt idx="35">
                  <c:v>45261</c:v>
                </c:pt>
                <c:pt idx="36">
                  <c:v>45292</c:v>
                </c:pt>
                <c:pt idx="37">
                  <c:v>45323</c:v>
                </c:pt>
                <c:pt idx="38">
                  <c:v>45352</c:v>
                </c:pt>
                <c:pt idx="39">
                  <c:v>45383</c:v>
                </c:pt>
                <c:pt idx="40">
                  <c:v>45413</c:v>
                </c:pt>
                <c:pt idx="41">
                  <c:v>45444</c:v>
                </c:pt>
                <c:pt idx="42">
                  <c:v>45474</c:v>
                </c:pt>
                <c:pt idx="43">
                  <c:v>45505</c:v>
                </c:pt>
                <c:pt idx="44">
                  <c:v>45536</c:v>
                </c:pt>
                <c:pt idx="45">
                  <c:v>45566</c:v>
                </c:pt>
                <c:pt idx="46">
                  <c:v>45597</c:v>
                </c:pt>
                <c:pt idx="47">
                  <c:v>45627</c:v>
                </c:pt>
                <c:pt idx="48">
                  <c:v>45658</c:v>
                </c:pt>
                <c:pt idx="49">
                  <c:v>45689</c:v>
                </c:pt>
                <c:pt idx="50">
                  <c:v>45717</c:v>
                </c:pt>
                <c:pt idx="51">
                  <c:v>45748</c:v>
                </c:pt>
                <c:pt idx="52">
                  <c:v>45778</c:v>
                </c:pt>
                <c:pt idx="53">
                  <c:v>45809</c:v>
                </c:pt>
                <c:pt idx="54">
                  <c:v>45839</c:v>
                </c:pt>
                <c:pt idx="55">
                  <c:v>45870</c:v>
                </c:pt>
                <c:pt idx="56">
                  <c:v>45901</c:v>
                </c:pt>
                <c:pt idx="57">
                  <c:v>45931</c:v>
                </c:pt>
                <c:pt idx="58">
                  <c:v>45962</c:v>
                </c:pt>
                <c:pt idx="59">
                  <c:v>45992</c:v>
                </c:pt>
                <c:pt idx="60">
                  <c:v>46023</c:v>
                </c:pt>
                <c:pt idx="61">
                  <c:v>46054</c:v>
                </c:pt>
                <c:pt idx="62">
                  <c:v>46082</c:v>
                </c:pt>
                <c:pt idx="63">
                  <c:v>46113</c:v>
                </c:pt>
                <c:pt idx="64">
                  <c:v>46143</c:v>
                </c:pt>
                <c:pt idx="65">
                  <c:v>46174</c:v>
                </c:pt>
                <c:pt idx="66">
                  <c:v>46204</c:v>
                </c:pt>
                <c:pt idx="67">
                  <c:v>46235</c:v>
                </c:pt>
                <c:pt idx="68">
                  <c:v>46266</c:v>
                </c:pt>
                <c:pt idx="69">
                  <c:v>46296</c:v>
                </c:pt>
                <c:pt idx="70">
                  <c:v>46327</c:v>
                </c:pt>
                <c:pt idx="71">
                  <c:v>46357</c:v>
                </c:pt>
                <c:pt idx="72">
                  <c:v>46388</c:v>
                </c:pt>
                <c:pt idx="73">
                  <c:v>46419</c:v>
                </c:pt>
                <c:pt idx="74">
                  <c:v>46447</c:v>
                </c:pt>
                <c:pt idx="75">
                  <c:v>46478</c:v>
                </c:pt>
                <c:pt idx="76">
                  <c:v>46508</c:v>
                </c:pt>
                <c:pt idx="77">
                  <c:v>46539</c:v>
                </c:pt>
                <c:pt idx="78">
                  <c:v>46569</c:v>
                </c:pt>
                <c:pt idx="79">
                  <c:v>46600</c:v>
                </c:pt>
                <c:pt idx="80">
                  <c:v>46631</c:v>
                </c:pt>
                <c:pt idx="81">
                  <c:v>46661</c:v>
                </c:pt>
                <c:pt idx="82">
                  <c:v>46692</c:v>
                </c:pt>
                <c:pt idx="83">
                  <c:v>46722</c:v>
                </c:pt>
                <c:pt idx="84">
                  <c:v>46753</c:v>
                </c:pt>
                <c:pt idx="85">
                  <c:v>46784</c:v>
                </c:pt>
                <c:pt idx="86">
                  <c:v>46813</c:v>
                </c:pt>
                <c:pt idx="87">
                  <c:v>46844</c:v>
                </c:pt>
                <c:pt idx="88">
                  <c:v>46874</c:v>
                </c:pt>
                <c:pt idx="89">
                  <c:v>46905</c:v>
                </c:pt>
                <c:pt idx="90">
                  <c:v>46935</c:v>
                </c:pt>
                <c:pt idx="91">
                  <c:v>46966</c:v>
                </c:pt>
                <c:pt idx="92">
                  <c:v>46997</c:v>
                </c:pt>
                <c:pt idx="93">
                  <c:v>47027</c:v>
                </c:pt>
                <c:pt idx="94">
                  <c:v>47058</c:v>
                </c:pt>
                <c:pt idx="95">
                  <c:v>47088</c:v>
                </c:pt>
                <c:pt idx="96">
                  <c:v>47119</c:v>
                </c:pt>
                <c:pt idx="97">
                  <c:v>47150</c:v>
                </c:pt>
                <c:pt idx="98">
                  <c:v>47178</c:v>
                </c:pt>
                <c:pt idx="99">
                  <c:v>47209</c:v>
                </c:pt>
                <c:pt idx="100">
                  <c:v>47239</c:v>
                </c:pt>
                <c:pt idx="101">
                  <c:v>47270</c:v>
                </c:pt>
                <c:pt idx="102">
                  <c:v>47300</c:v>
                </c:pt>
                <c:pt idx="103">
                  <c:v>47331</c:v>
                </c:pt>
                <c:pt idx="104">
                  <c:v>47362</c:v>
                </c:pt>
                <c:pt idx="105">
                  <c:v>47392</c:v>
                </c:pt>
                <c:pt idx="106">
                  <c:v>47423</c:v>
                </c:pt>
                <c:pt idx="107">
                  <c:v>47453</c:v>
                </c:pt>
                <c:pt idx="108">
                  <c:v>47484</c:v>
                </c:pt>
                <c:pt idx="109">
                  <c:v>47515</c:v>
                </c:pt>
                <c:pt idx="110">
                  <c:v>47543</c:v>
                </c:pt>
                <c:pt idx="111">
                  <c:v>47574</c:v>
                </c:pt>
                <c:pt idx="112">
                  <c:v>47604</c:v>
                </c:pt>
                <c:pt idx="113">
                  <c:v>47635</c:v>
                </c:pt>
                <c:pt idx="114">
                  <c:v>47665</c:v>
                </c:pt>
                <c:pt idx="115">
                  <c:v>47696</c:v>
                </c:pt>
                <c:pt idx="116">
                  <c:v>47727</c:v>
                </c:pt>
                <c:pt idx="117">
                  <c:v>47757</c:v>
                </c:pt>
                <c:pt idx="118">
                  <c:v>47788</c:v>
                </c:pt>
                <c:pt idx="119">
                  <c:v>47818</c:v>
                </c:pt>
                <c:pt idx="120">
                  <c:v>47849</c:v>
                </c:pt>
                <c:pt idx="121">
                  <c:v>47880</c:v>
                </c:pt>
                <c:pt idx="122">
                  <c:v>47908</c:v>
                </c:pt>
                <c:pt idx="123">
                  <c:v>47939</c:v>
                </c:pt>
                <c:pt idx="124">
                  <c:v>47969</c:v>
                </c:pt>
                <c:pt idx="125">
                  <c:v>48000</c:v>
                </c:pt>
                <c:pt idx="126">
                  <c:v>48030</c:v>
                </c:pt>
                <c:pt idx="127">
                  <c:v>48061</c:v>
                </c:pt>
                <c:pt idx="128">
                  <c:v>48092</c:v>
                </c:pt>
                <c:pt idx="129">
                  <c:v>48122</c:v>
                </c:pt>
                <c:pt idx="130">
                  <c:v>48153</c:v>
                </c:pt>
                <c:pt idx="131">
                  <c:v>48183</c:v>
                </c:pt>
                <c:pt idx="132">
                  <c:v>48214</c:v>
                </c:pt>
                <c:pt idx="133">
                  <c:v>48245</c:v>
                </c:pt>
                <c:pt idx="134">
                  <c:v>48274</c:v>
                </c:pt>
                <c:pt idx="135">
                  <c:v>48305</c:v>
                </c:pt>
                <c:pt idx="136">
                  <c:v>48335</c:v>
                </c:pt>
                <c:pt idx="137">
                  <c:v>48366</c:v>
                </c:pt>
                <c:pt idx="138">
                  <c:v>48396</c:v>
                </c:pt>
                <c:pt idx="139">
                  <c:v>48427</c:v>
                </c:pt>
                <c:pt idx="140">
                  <c:v>48458</c:v>
                </c:pt>
                <c:pt idx="141">
                  <c:v>48488</c:v>
                </c:pt>
                <c:pt idx="142">
                  <c:v>48519</c:v>
                </c:pt>
                <c:pt idx="143">
                  <c:v>48549</c:v>
                </c:pt>
                <c:pt idx="144">
                  <c:v>48580</c:v>
                </c:pt>
                <c:pt idx="145">
                  <c:v>48611</c:v>
                </c:pt>
                <c:pt idx="146">
                  <c:v>48639</c:v>
                </c:pt>
                <c:pt idx="147">
                  <c:v>48670</c:v>
                </c:pt>
                <c:pt idx="148">
                  <c:v>48700</c:v>
                </c:pt>
                <c:pt idx="149">
                  <c:v>48731</c:v>
                </c:pt>
                <c:pt idx="150">
                  <c:v>48761</c:v>
                </c:pt>
                <c:pt idx="151">
                  <c:v>48792</c:v>
                </c:pt>
                <c:pt idx="152">
                  <c:v>48823</c:v>
                </c:pt>
                <c:pt idx="153">
                  <c:v>48853</c:v>
                </c:pt>
                <c:pt idx="154">
                  <c:v>48884</c:v>
                </c:pt>
                <c:pt idx="155">
                  <c:v>48914</c:v>
                </c:pt>
                <c:pt idx="156">
                  <c:v>48945</c:v>
                </c:pt>
                <c:pt idx="157">
                  <c:v>48976</c:v>
                </c:pt>
                <c:pt idx="158">
                  <c:v>49004</c:v>
                </c:pt>
                <c:pt idx="159">
                  <c:v>49035</c:v>
                </c:pt>
                <c:pt idx="160">
                  <c:v>49065</c:v>
                </c:pt>
                <c:pt idx="161">
                  <c:v>49096</c:v>
                </c:pt>
                <c:pt idx="162">
                  <c:v>49126</c:v>
                </c:pt>
                <c:pt idx="163">
                  <c:v>49157</c:v>
                </c:pt>
                <c:pt idx="164">
                  <c:v>49188</c:v>
                </c:pt>
                <c:pt idx="165">
                  <c:v>49218</c:v>
                </c:pt>
                <c:pt idx="166">
                  <c:v>49249</c:v>
                </c:pt>
                <c:pt idx="167">
                  <c:v>49279</c:v>
                </c:pt>
                <c:pt idx="168">
                  <c:v>49310</c:v>
                </c:pt>
                <c:pt idx="169">
                  <c:v>49341</c:v>
                </c:pt>
                <c:pt idx="170">
                  <c:v>49369</c:v>
                </c:pt>
                <c:pt idx="171">
                  <c:v>49400</c:v>
                </c:pt>
                <c:pt idx="172">
                  <c:v>49430</c:v>
                </c:pt>
                <c:pt idx="173">
                  <c:v>49461</c:v>
                </c:pt>
                <c:pt idx="174">
                  <c:v>49491</c:v>
                </c:pt>
                <c:pt idx="175">
                  <c:v>49522</c:v>
                </c:pt>
                <c:pt idx="176">
                  <c:v>49553</c:v>
                </c:pt>
                <c:pt idx="177">
                  <c:v>49583</c:v>
                </c:pt>
                <c:pt idx="178">
                  <c:v>49614</c:v>
                </c:pt>
                <c:pt idx="179">
                  <c:v>49644</c:v>
                </c:pt>
                <c:pt idx="180">
                  <c:v>49675</c:v>
                </c:pt>
                <c:pt idx="181">
                  <c:v>49706</c:v>
                </c:pt>
                <c:pt idx="182">
                  <c:v>49735</c:v>
                </c:pt>
                <c:pt idx="183">
                  <c:v>49766</c:v>
                </c:pt>
                <c:pt idx="184">
                  <c:v>49796</c:v>
                </c:pt>
                <c:pt idx="185">
                  <c:v>49827</c:v>
                </c:pt>
                <c:pt idx="186">
                  <c:v>49857</c:v>
                </c:pt>
                <c:pt idx="187">
                  <c:v>49888</c:v>
                </c:pt>
                <c:pt idx="188">
                  <c:v>49919</c:v>
                </c:pt>
                <c:pt idx="189">
                  <c:v>49949</c:v>
                </c:pt>
                <c:pt idx="190">
                  <c:v>49980</c:v>
                </c:pt>
                <c:pt idx="191">
                  <c:v>50010</c:v>
                </c:pt>
                <c:pt idx="192">
                  <c:v>50041</c:v>
                </c:pt>
                <c:pt idx="193">
                  <c:v>50072</c:v>
                </c:pt>
                <c:pt idx="194">
                  <c:v>50100</c:v>
                </c:pt>
                <c:pt idx="195">
                  <c:v>50131</c:v>
                </c:pt>
                <c:pt idx="196">
                  <c:v>50161</c:v>
                </c:pt>
                <c:pt idx="197">
                  <c:v>50192</c:v>
                </c:pt>
                <c:pt idx="198">
                  <c:v>50222</c:v>
                </c:pt>
                <c:pt idx="199">
                  <c:v>50253</c:v>
                </c:pt>
                <c:pt idx="200">
                  <c:v>50284</c:v>
                </c:pt>
                <c:pt idx="201">
                  <c:v>50314</c:v>
                </c:pt>
                <c:pt idx="202">
                  <c:v>50345</c:v>
                </c:pt>
                <c:pt idx="203">
                  <c:v>50375</c:v>
                </c:pt>
                <c:pt idx="204">
                  <c:v>50406</c:v>
                </c:pt>
                <c:pt idx="205">
                  <c:v>50437</c:v>
                </c:pt>
                <c:pt idx="206">
                  <c:v>50465</c:v>
                </c:pt>
                <c:pt idx="207">
                  <c:v>50496</c:v>
                </c:pt>
                <c:pt idx="208">
                  <c:v>50526</c:v>
                </c:pt>
                <c:pt idx="209">
                  <c:v>50557</c:v>
                </c:pt>
                <c:pt idx="210">
                  <c:v>50587</c:v>
                </c:pt>
                <c:pt idx="211">
                  <c:v>50618</c:v>
                </c:pt>
                <c:pt idx="212">
                  <c:v>50649</c:v>
                </c:pt>
                <c:pt idx="213">
                  <c:v>50679</c:v>
                </c:pt>
                <c:pt idx="214">
                  <c:v>50710</c:v>
                </c:pt>
                <c:pt idx="215">
                  <c:v>50740</c:v>
                </c:pt>
                <c:pt idx="216">
                  <c:v>50771</c:v>
                </c:pt>
                <c:pt idx="217">
                  <c:v>50802</c:v>
                </c:pt>
                <c:pt idx="218">
                  <c:v>50830</c:v>
                </c:pt>
                <c:pt idx="219">
                  <c:v>50861</c:v>
                </c:pt>
                <c:pt idx="220">
                  <c:v>50891</c:v>
                </c:pt>
                <c:pt idx="221">
                  <c:v>50922</c:v>
                </c:pt>
                <c:pt idx="222">
                  <c:v>50952</c:v>
                </c:pt>
                <c:pt idx="223">
                  <c:v>50983</c:v>
                </c:pt>
                <c:pt idx="224">
                  <c:v>51014</c:v>
                </c:pt>
                <c:pt idx="225">
                  <c:v>51044</c:v>
                </c:pt>
                <c:pt idx="226">
                  <c:v>51075</c:v>
                </c:pt>
                <c:pt idx="227">
                  <c:v>51105</c:v>
                </c:pt>
                <c:pt idx="228">
                  <c:v>51136</c:v>
                </c:pt>
                <c:pt idx="229">
                  <c:v>51167</c:v>
                </c:pt>
                <c:pt idx="230">
                  <c:v>51196</c:v>
                </c:pt>
                <c:pt idx="231">
                  <c:v>51227</c:v>
                </c:pt>
                <c:pt idx="232">
                  <c:v>51257</c:v>
                </c:pt>
                <c:pt idx="233">
                  <c:v>51288</c:v>
                </c:pt>
                <c:pt idx="234">
                  <c:v>51318</c:v>
                </c:pt>
                <c:pt idx="235">
                  <c:v>51349</c:v>
                </c:pt>
                <c:pt idx="236">
                  <c:v>51380</c:v>
                </c:pt>
                <c:pt idx="237">
                  <c:v>51410</c:v>
                </c:pt>
                <c:pt idx="238">
                  <c:v>51441</c:v>
                </c:pt>
                <c:pt idx="239">
                  <c:v>51471</c:v>
                </c:pt>
                <c:pt idx="240">
                  <c:v>51502</c:v>
                </c:pt>
                <c:pt idx="241">
                  <c:v>51533</c:v>
                </c:pt>
                <c:pt idx="242">
                  <c:v>51561</c:v>
                </c:pt>
                <c:pt idx="243">
                  <c:v>51592</c:v>
                </c:pt>
                <c:pt idx="244">
                  <c:v>51622</c:v>
                </c:pt>
                <c:pt idx="245">
                  <c:v>51653</c:v>
                </c:pt>
                <c:pt idx="246">
                  <c:v>51683</c:v>
                </c:pt>
                <c:pt idx="247">
                  <c:v>51714</c:v>
                </c:pt>
                <c:pt idx="248">
                  <c:v>51745</c:v>
                </c:pt>
                <c:pt idx="249">
                  <c:v>51775</c:v>
                </c:pt>
                <c:pt idx="250">
                  <c:v>51806</c:v>
                </c:pt>
                <c:pt idx="251">
                  <c:v>51836</c:v>
                </c:pt>
                <c:pt idx="252">
                  <c:v>51867</c:v>
                </c:pt>
                <c:pt idx="253">
                  <c:v>51898</c:v>
                </c:pt>
                <c:pt idx="254">
                  <c:v>51926</c:v>
                </c:pt>
                <c:pt idx="255">
                  <c:v>51957</c:v>
                </c:pt>
                <c:pt idx="256">
                  <c:v>51987</c:v>
                </c:pt>
                <c:pt idx="257">
                  <c:v>52018</c:v>
                </c:pt>
                <c:pt idx="258">
                  <c:v>52048</c:v>
                </c:pt>
                <c:pt idx="259">
                  <c:v>52079</c:v>
                </c:pt>
                <c:pt idx="260">
                  <c:v>52110</c:v>
                </c:pt>
                <c:pt idx="261">
                  <c:v>52140</c:v>
                </c:pt>
                <c:pt idx="262">
                  <c:v>52171</c:v>
                </c:pt>
                <c:pt idx="263">
                  <c:v>52201</c:v>
                </c:pt>
                <c:pt idx="264">
                  <c:v>52232</c:v>
                </c:pt>
                <c:pt idx="265">
                  <c:v>52263</c:v>
                </c:pt>
                <c:pt idx="266">
                  <c:v>52291</c:v>
                </c:pt>
                <c:pt idx="267">
                  <c:v>52322</c:v>
                </c:pt>
                <c:pt idx="268">
                  <c:v>52352</c:v>
                </c:pt>
                <c:pt idx="269">
                  <c:v>52383</c:v>
                </c:pt>
                <c:pt idx="270">
                  <c:v>52413</c:v>
                </c:pt>
                <c:pt idx="271">
                  <c:v>52444</c:v>
                </c:pt>
                <c:pt idx="272">
                  <c:v>52475</c:v>
                </c:pt>
                <c:pt idx="273">
                  <c:v>52505</c:v>
                </c:pt>
                <c:pt idx="274">
                  <c:v>52536</c:v>
                </c:pt>
                <c:pt idx="275">
                  <c:v>52566</c:v>
                </c:pt>
                <c:pt idx="276">
                  <c:v>52597</c:v>
                </c:pt>
                <c:pt idx="277">
                  <c:v>52628</c:v>
                </c:pt>
                <c:pt idx="278">
                  <c:v>52657</c:v>
                </c:pt>
                <c:pt idx="279">
                  <c:v>52688</c:v>
                </c:pt>
                <c:pt idx="280">
                  <c:v>52718</c:v>
                </c:pt>
                <c:pt idx="281">
                  <c:v>52749</c:v>
                </c:pt>
                <c:pt idx="282">
                  <c:v>52779</c:v>
                </c:pt>
                <c:pt idx="283">
                  <c:v>52810</c:v>
                </c:pt>
                <c:pt idx="284">
                  <c:v>52841</c:v>
                </c:pt>
                <c:pt idx="285">
                  <c:v>52871</c:v>
                </c:pt>
                <c:pt idx="286">
                  <c:v>52902</c:v>
                </c:pt>
                <c:pt idx="287">
                  <c:v>52932</c:v>
                </c:pt>
                <c:pt idx="288">
                  <c:v>52963</c:v>
                </c:pt>
                <c:pt idx="289">
                  <c:v>52994</c:v>
                </c:pt>
                <c:pt idx="290">
                  <c:v>53022</c:v>
                </c:pt>
                <c:pt idx="291">
                  <c:v>53053</c:v>
                </c:pt>
                <c:pt idx="292">
                  <c:v>53083</c:v>
                </c:pt>
                <c:pt idx="293">
                  <c:v>53114</c:v>
                </c:pt>
                <c:pt idx="294">
                  <c:v>53144</c:v>
                </c:pt>
                <c:pt idx="295">
                  <c:v>53175</c:v>
                </c:pt>
                <c:pt idx="296">
                  <c:v>53206</c:v>
                </c:pt>
                <c:pt idx="297">
                  <c:v>53236</c:v>
                </c:pt>
                <c:pt idx="298">
                  <c:v>53267</c:v>
                </c:pt>
                <c:pt idx="299">
                  <c:v>53297</c:v>
                </c:pt>
                <c:pt idx="300">
                  <c:v>53328</c:v>
                </c:pt>
                <c:pt idx="301">
                  <c:v>53359</c:v>
                </c:pt>
                <c:pt idx="302">
                  <c:v>53387</c:v>
                </c:pt>
                <c:pt idx="303">
                  <c:v>53418</c:v>
                </c:pt>
                <c:pt idx="304">
                  <c:v>53448</c:v>
                </c:pt>
                <c:pt idx="305">
                  <c:v>53479</c:v>
                </c:pt>
                <c:pt idx="306">
                  <c:v>53509</c:v>
                </c:pt>
                <c:pt idx="307">
                  <c:v>53540</c:v>
                </c:pt>
                <c:pt idx="308">
                  <c:v>53571</c:v>
                </c:pt>
                <c:pt idx="309">
                  <c:v>53601</c:v>
                </c:pt>
                <c:pt idx="310">
                  <c:v>53632</c:v>
                </c:pt>
                <c:pt idx="311">
                  <c:v>53662</c:v>
                </c:pt>
                <c:pt idx="312">
                  <c:v>53693</c:v>
                </c:pt>
                <c:pt idx="313">
                  <c:v>53724</c:v>
                </c:pt>
                <c:pt idx="314">
                  <c:v>53752</c:v>
                </c:pt>
                <c:pt idx="315">
                  <c:v>53783</c:v>
                </c:pt>
                <c:pt idx="316">
                  <c:v>53813</c:v>
                </c:pt>
                <c:pt idx="317">
                  <c:v>53844</c:v>
                </c:pt>
                <c:pt idx="318">
                  <c:v>53874</c:v>
                </c:pt>
                <c:pt idx="319">
                  <c:v>53905</c:v>
                </c:pt>
                <c:pt idx="320">
                  <c:v>53936</c:v>
                </c:pt>
                <c:pt idx="321">
                  <c:v>53966</c:v>
                </c:pt>
                <c:pt idx="322">
                  <c:v>53997</c:v>
                </c:pt>
                <c:pt idx="323">
                  <c:v>54027</c:v>
                </c:pt>
                <c:pt idx="324">
                  <c:v>54058</c:v>
                </c:pt>
                <c:pt idx="325">
                  <c:v>54089</c:v>
                </c:pt>
                <c:pt idx="326">
                  <c:v>54118</c:v>
                </c:pt>
                <c:pt idx="327">
                  <c:v>54149</c:v>
                </c:pt>
                <c:pt idx="328">
                  <c:v>54179</c:v>
                </c:pt>
                <c:pt idx="329">
                  <c:v>54210</c:v>
                </c:pt>
                <c:pt idx="330">
                  <c:v>54240</c:v>
                </c:pt>
                <c:pt idx="331">
                  <c:v>54271</c:v>
                </c:pt>
                <c:pt idx="332">
                  <c:v>54302</c:v>
                </c:pt>
                <c:pt idx="333">
                  <c:v>54332</c:v>
                </c:pt>
                <c:pt idx="334">
                  <c:v>54363</c:v>
                </c:pt>
                <c:pt idx="335">
                  <c:v>54393</c:v>
                </c:pt>
                <c:pt idx="336">
                  <c:v>54424</c:v>
                </c:pt>
                <c:pt idx="337">
                  <c:v>54455</c:v>
                </c:pt>
                <c:pt idx="338">
                  <c:v>54483</c:v>
                </c:pt>
                <c:pt idx="339">
                  <c:v>54514</c:v>
                </c:pt>
                <c:pt idx="340">
                  <c:v>54544</c:v>
                </c:pt>
                <c:pt idx="341">
                  <c:v>54575</c:v>
                </c:pt>
                <c:pt idx="342">
                  <c:v>54605</c:v>
                </c:pt>
                <c:pt idx="343">
                  <c:v>54636</c:v>
                </c:pt>
                <c:pt idx="344">
                  <c:v>54667</c:v>
                </c:pt>
                <c:pt idx="345">
                  <c:v>54697</c:v>
                </c:pt>
                <c:pt idx="346">
                  <c:v>54728</c:v>
                </c:pt>
                <c:pt idx="347">
                  <c:v>54758</c:v>
                </c:pt>
                <c:pt idx="348">
                  <c:v>54789</c:v>
                </c:pt>
                <c:pt idx="349">
                  <c:v>54820</c:v>
                </c:pt>
                <c:pt idx="350">
                  <c:v>54848</c:v>
                </c:pt>
                <c:pt idx="351">
                  <c:v>54879</c:v>
                </c:pt>
                <c:pt idx="352">
                  <c:v>54909</c:v>
                </c:pt>
                <c:pt idx="353">
                  <c:v>54940</c:v>
                </c:pt>
                <c:pt idx="354">
                  <c:v>54970</c:v>
                </c:pt>
                <c:pt idx="355">
                  <c:v>55001</c:v>
                </c:pt>
                <c:pt idx="356">
                  <c:v>55032</c:v>
                </c:pt>
                <c:pt idx="357">
                  <c:v>55062</c:v>
                </c:pt>
                <c:pt idx="358">
                  <c:v>55093</c:v>
                </c:pt>
                <c:pt idx="359">
                  <c:v>55123</c:v>
                </c:pt>
                <c:pt idx="360">
                  <c:v>55154</c:v>
                </c:pt>
                <c:pt idx="361">
                  <c:v>55185</c:v>
                </c:pt>
                <c:pt idx="362">
                  <c:v>55213</c:v>
                </c:pt>
                <c:pt idx="363">
                  <c:v>55244</c:v>
                </c:pt>
                <c:pt idx="364">
                  <c:v>55274</c:v>
                </c:pt>
                <c:pt idx="365">
                  <c:v>55305</c:v>
                </c:pt>
                <c:pt idx="366">
                  <c:v>55335</c:v>
                </c:pt>
                <c:pt idx="367">
                  <c:v>55366</c:v>
                </c:pt>
                <c:pt idx="368">
                  <c:v>55397</c:v>
                </c:pt>
                <c:pt idx="369">
                  <c:v>55427</c:v>
                </c:pt>
                <c:pt idx="370">
                  <c:v>55458</c:v>
                </c:pt>
                <c:pt idx="371">
                  <c:v>55488</c:v>
                </c:pt>
                <c:pt idx="372">
                  <c:v>55519</c:v>
                </c:pt>
                <c:pt idx="373">
                  <c:v>55550</c:v>
                </c:pt>
                <c:pt idx="374">
                  <c:v>55579</c:v>
                </c:pt>
                <c:pt idx="375">
                  <c:v>55610</c:v>
                </c:pt>
                <c:pt idx="376">
                  <c:v>55640</c:v>
                </c:pt>
                <c:pt idx="377">
                  <c:v>55671</c:v>
                </c:pt>
                <c:pt idx="378">
                  <c:v>55701</c:v>
                </c:pt>
                <c:pt idx="379">
                  <c:v>55732</c:v>
                </c:pt>
              </c:numCache>
            </c:numRef>
          </c:cat>
          <c:val>
            <c:numRef>
              <c:f>'Interest accrual'!$E$8:$E$387</c:f>
              <c:numCache>
                <c:formatCode>_(* #,##0_);_(* \(#,##0\);_(* "-"??_);_(@_)</c:formatCode>
                <c:ptCount val="380"/>
                <c:pt idx="0">
                  <c:v>1000000</c:v>
                </c:pt>
                <c:pt idx="1">
                  <c:v>1008529.3198133156</c:v>
                </c:pt>
                <c:pt idx="2">
                  <c:v>1016295.7339881347</c:v>
                </c:pt>
                <c:pt idx="3">
                  <c:v>1024964.0453282278</c:v>
                </c:pt>
                <c:pt idx="4">
                  <c:v>1033423.1230568048</c:v>
                </c:pt>
                <c:pt idx="5">
                  <c:v>1042237.5193758316</c:v>
                </c:pt>
                <c:pt idx="6">
                  <c:v>1050839.1559193027</c:v>
                </c:pt>
                <c:pt idx="7">
                  <c:v>1059802.0991524933</c:v>
                </c:pt>
                <c:pt idx="8">
                  <c:v>1068841.490194988</c:v>
                </c:pt>
                <c:pt idx="9">
                  <c:v>1077662.690593478</c:v>
                </c:pt>
                <c:pt idx="10">
                  <c:v>1086854.4203324281</c:v>
                </c:pt>
                <c:pt idx="11">
                  <c:v>1095824.2823126062</c:v>
                </c:pt>
                <c:pt idx="12">
                  <c:v>1105170.9180756477</c:v>
                </c:pt>
                <c:pt idx="13">
                  <c:v>1114597.2742842904</c:v>
                </c:pt>
                <c:pt idx="14">
                  <c:v>1123180.4893680308</c:v>
                </c:pt>
                <c:pt idx="15">
                  <c:v>1132760.4549699272</c:v>
                </c:pt>
                <c:pt idx="16">
                  <c:v>1142109.1816692918</c:v>
                </c:pt>
                <c:pt idx="17">
                  <c:v>1151850.5961414734</c:v>
                </c:pt>
                <c:pt idx="18">
                  <c:v>1161356.8746971744</c:v>
                </c:pt>
                <c:pt idx="19">
                  <c:v>1171262.4588988593</c:v>
                </c:pt>
                <c:pt idx="20">
                  <c:v>1181252.5309961382</c:v>
                </c:pt>
                <c:pt idx="21">
                  <c:v>1191001.4651390668</c:v>
                </c:pt>
                <c:pt idx="22">
                  <c:v>1201159.8975333653</c:v>
                </c:pt>
                <c:pt idx="23">
                  <c:v>1211073.1281330108</c:v>
                </c:pt>
                <c:pt idx="24">
                  <c:v>1221402.7581601699</c:v>
                </c:pt>
                <c:pt idx="25">
                  <c:v>1231820.4929053837</c:v>
                </c:pt>
                <c:pt idx="26">
                  <c:v>1241306.4125995219</c:v>
                </c:pt>
                <c:pt idx="27">
                  <c:v>1251893.9119789028</c:v>
                </c:pt>
                <c:pt idx="28">
                  <c:v>1262225.8528480779</c:v>
                </c:pt>
                <c:pt idx="29">
                  <c:v>1272991.7808236543</c:v>
                </c:pt>
                <c:pt idx="30">
                  <c:v>1283497.8434225412</c:v>
                </c:pt>
                <c:pt idx="31">
                  <c:v>1294445.2070087928</c:v>
                </c:pt>
                <c:pt idx="32">
                  <c:v>1305485.9441601846</c:v>
                </c:pt>
                <c:pt idx="33">
                  <c:v>1316260.1826571838</c:v>
                </c:pt>
                <c:pt idx="34">
                  <c:v>1327486.9867126003</c:v>
                </c:pt>
                <c:pt idx="35">
                  <c:v>1338442.8008755061</c:v>
                </c:pt>
                <c:pt idx="36">
                  <c:v>1349858.8075760033</c:v>
                </c:pt>
                <c:pt idx="37">
                  <c:v>1361372.1850486398</c:v>
                </c:pt>
                <c:pt idx="38">
                  <c:v>1372231.6500066882</c:v>
                </c:pt>
                <c:pt idx="39">
                  <c:v>1383935.8526075492</c:v>
                </c:pt>
                <c:pt idx="40">
                  <c:v>1395357.5419847826</c:v>
                </c:pt>
                <c:pt idx="41">
                  <c:v>1407258.9927142926</c:v>
                </c:pt>
                <c:pt idx="42">
                  <c:v>1418873.1690923499</c:v>
                </c:pt>
                <c:pt idx="43">
                  <c:v>1430975.1921260711</c:v>
                </c:pt>
                <c:pt idx="44">
                  <c:v>1443180.4371846353</c:v>
                </c:pt>
                <c:pt idx="45">
                  <c:v>1455091.0749773951</c:v>
                </c:pt>
                <c:pt idx="46">
                  <c:v>1467502.0121133786</c:v>
                </c:pt>
                <c:pt idx="47">
                  <c:v>1479613.3770377305</c:v>
                </c:pt>
                <c:pt idx="48">
                  <c:v>1492233.4727305451</c:v>
                </c:pt>
                <c:pt idx="49">
                  <c:v>1504961.2092555987</c:v>
                </c:pt>
                <c:pt idx="50">
                  <c:v>1516550.5124503525</c:v>
                </c:pt>
                <c:pt idx="51">
                  <c:v>1529485.6567840893</c:v>
                </c:pt>
                <c:pt idx="52">
                  <c:v>1542108.5757191014</c:v>
                </c:pt>
                <c:pt idx="53">
                  <c:v>1555261.712948266</c:v>
                </c:pt>
                <c:pt idx="54">
                  <c:v>1568097.3629186961</c:v>
                </c:pt>
                <c:pt idx="55">
                  <c:v>1581472.1668254465</c:v>
                </c:pt>
                <c:pt idx="56">
                  <c:v>1594961.0487121579</c:v>
                </c:pt>
                <c:pt idx="57">
                  <c:v>1608124.3392164488</c:v>
                </c:pt>
                <c:pt idx="58">
                  <c:v>1621840.5460052027</c:v>
                </c:pt>
                <c:pt idx="59">
                  <c:v>1635225.6742977977</c:v>
                </c:pt>
                <c:pt idx="60">
                  <c:v>1649173.0370408287</c:v>
                </c:pt>
                <c:pt idx="61">
                  <c:v>1663239.3613012468</c:v>
                </c:pt>
                <c:pt idx="62">
                  <c:v>1676047.5221528499</c:v>
                </c:pt>
                <c:pt idx="63">
                  <c:v>1690343.0674916068</c:v>
                </c:pt>
                <c:pt idx="64">
                  <c:v>1704293.5503998084</c:v>
                </c:pt>
                <c:pt idx="65">
                  <c:v>1718830.0151469395</c:v>
                </c:pt>
                <c:pt idx="66">
                  <c:v>1733015.6022088574</c:v>
                </c:pt>
                <c:pt idx="67">
                  <c:v>1747797.0465215624</c:v>
                </c:pt>
                <c:pt idx="68">
                  <c:v>1762704.5665001133</c:v>
                </c:pt>
                <c:pt idx="69">
                  <c:v>1777252.252351637</c:v>
                </c:pt>
                <c:pt idx="70">
                  <c:v>1792411.0052008796</c:v>
                </c:pt>
                <c:pt idx="71">
                  <c:v>1807203.8597245673</c:v>
                </c:pt>
                <c:pt idx="72">
                  <c:v>1822618.0794120163</c:v>
                </c:pt>
                <c:pt idx="73">
                  <c:v>1838163.7719088525</c:v>
                </c:pt>
                <c:pt idx="74">
                  <c:v>1852318.9787960795</c:v>
                </c:pt>
                <c:pt idx="75">
                  <c:v>1868117.9997625055</c:v>
                </c:pt>
                <c:pt idx="76">
                  <c:v>1883535.6677657613</c:v>
                </c:pt>
                <c:pt idx="77">
                  <c:v>1899600.9458559228</c:v>
                </c:pt>
                <c:pt idx="78">
                  <c:v>1915278.4441325841</c:v>
                </c:pt>
                <c:pt idx="79">
                  <c:v>1931614.4665141406</c:v>
                </c:pt>
                <c:pt idx="80">
                  <c:v>1948089.8240550668</c:v>
                </c:pt>
                <c:pt idx="81">
                  <c:v>1964167.5033834712</c:v>
                </c:pt>
                <c:pt idx="82">
                  <c:v>1980920.5161867505</c:v>
                </c:pt>
                <c:pt idx="83">
                  <c:v>1997269.1488016539</c:v>
                </c:pt>
                <c:pt idx="84">
                  <c:v>2014304.4961250518</c:v>
                </c:pt>
                <c:pt idx="85">
                  <c:v>2031485.143373902</c:v>
                </c:pt>
                <c:pt idx="86">
                  <c:v>2047690.0004802463</c:v>
                </c:pt>
                <c:pt idx="87">
                  <c:v>2065155.403372871</c:v>
                </c:pt>
                <c:pt idx="88">
                  <c:v>2082199.2305767094</c:v>
                </c:pt>
                <c:pt idx="89">
                  <c:v>2099958.973729338</c:v>
                </c:pt>
                <c:pt idx="90">
                  <c:v>2117290.0364788715</c:v>
                </c:pt>
                <c:pt idx="91">
                  <c:v>2135349.0803375468</c:v>
                </c:pt>
                <c:pt idx="92">
                  <c:v>2153562.1555568147</c:v>
                </c:pt>
                <c:pt idx="93">
                  <c:v>2171335.6079527405</c:v>
                </c:pt>
                <c:pt idx="94">
                  <c:v>2189855.6237750095</c:v>
                </c:pt>
                <c:pt idx="95">
                  <c:v>2207928.6079155821</c:v>
                </c:pt>
                <c:pt idx="96">
                  <c:v>2226760.7371374625</c:v>
                </c:pt>
                <c:pt idx="97">
                  <c:v>2245753.4916122425</c:v>
                </c:pt>
                <c:pt idx="98">
                  <c:v>2263047.4377650772</c:v>
                </c:pt>
                <c:pt idx="99">
                  <c:v>2282349.69311448</c:v>
                </c:pt>
                <c:pt idx="100">
                  <c:v>2301186.0352728688</c:v>
                </c:pt>
                <c:pt idx="101">
                  <c:v>2320813.5869176476</c:v>
                </c:pt>
                <c:pt idx="102">
                  <c:v>2339967.3734477754</c:v>
                </c:pt>
                <c:pt idx="103">
                  <c:v>2359925.7035286357</c:v>
                </c:pt>
                <c:pt idx="104">
                  <c:v>2380054.2645896957</c:v>
                </c:pt>
                <c:pt idx="105">
                  <c:v>2399696.9672914743</c:v>
                </c:pt>
                <c:pt idx="106">
                  <c:v>2420164.7501805471</c:v>
                </c:pt>
                <c:pt idx="107">
                  <c:v>2440138.4866555501</c:v>
                </c:pt>
                <c:pt idx="108">
                  <c:v>2460951.2081970158</c:v>
                </c:pt>
                <c:pt idx="109">
                  <c:v>2481941.4480966935</c:v>
                </c:pt>
                <c:pt idx="110">
                  <c:v>2501054.2144435728</c:v>
                </c:pt>
                <c:pt idx="111">
                  <c:v>2522386.5057090032</c:v>
                </c:pt>
                <c:pt idx="112">
                  <c:v>2543203.883265377</c:v>
                </c:pt>
                <c:pt idx="113">
                  <c:v>2564895.6825362132</c:v>
                </c:pt>
                <c:pt idx="114">
                  <c:v>2586063.8903803397</c:v>
                </c:pt>
                <c:pt idx="115">
                  <c:v>2608121.2563590617</c:v>
                </c:pt>
                <c:pt idx="116">
                  <c:v>2630366.7566664545</c:v>
                </c:pt>
                <c:pt idx="117">
                  <c:v>2652075.3004448661</c:v>
                </c:pt>
                <c:pt idx="118">
                  <c:v>2674695.6988513563</c:v>
                </c:pt>
                <c:pt idx="119">
                  <c:v>2696770.0915288362</c:v>
                </c:pt>
                <c:pt idx="120">
                  <c:v>2719771.7061024699</c:v>
                </c:pt>
                <c:pt idx="121">
                  <c:v>2742969.5088030249</c:v>
                </c:pt>
                <c:pt idx="122">
                  <c:v>2764092.3823335706</c:v>
                </c:pt>
                <c:pt idx="123">
                  <c:v>2787668.2102560434</c:v>
                </c:pt>
                <c:pt idx="124">
                  <c:v>2810674.9705219488</c:v>
                </c:pt>
                <c:pt idx="125">
                  <c:v>2834648.1162368115</c:v>
                </c:pt>
                <c:pt idx="126">
                  <c:v>2858042.6039339211</c:v>
                </c:pt>
                <c:pt idx="127">
                  <c:v>2882419.7633429551</c:v>
                </c:pt>
                <c:pt idx="128">
                  <c:v>2907004.8433407289</c:v>
                </c:pt>
                <c:pt idx="129">
                  <c:v>2930996.4945984022</c:v>
                </c:pt>
                <c:pt idx="130">
                  <c:v>2955995.9010725389</c:v>
                </c:pt>
                <c:pt idx="131">
                  <c:v>2980391.8778938721</c:v>
                </c:pt>
                <c:pt idx="132">
                  <c:v>3005812.5933894371</c:v>
                </c:pt>
                <c:pt idx="133">
                  <c:v>3031450.130297347</c:v>
                </c:pt>
                <c:pt idx="134">
                  <c:v>3055631.5604922501</c:v>
                </c:pt>
                <c:pt idx="135">
                  <c:v>3081694.0193033493</c:v>
                </c:pt>
                <c:pt idx="136">
                  <c:v>3107127.388760352</c:v>
                </c:pt>
                <c:pt idx="137">
                  <c:v>3133629.0719598019</c:v>
                </c:pt>
                <c:pt idx="138">
                  <c:v>3159491.0639126487</c:v>
                </c:pt>
                <c:pt idx="139">
                  <c:v>3186439.3736440726</c:v>
                </c:pt>
                <c:pt idx="140">
                  <c:v>3213617.5341276242</c:v>
                </c:pt>
                <c:pt idx="141">
                  <c:v>3240139.6747188075</c:v>
                </c:pt>
                <c:pt idx="142">
                  <c:v>3267775.8622442968</c:v>
                </c:pt>
                <c:pt idx="143">
                  <c:v>3294744.9741309877</c:v>
                </c:pt>
                <c:pt idx="144">
                  <c:v>3322846.9077186645</c:v>
                </c:pt>
                <c:pt idx="145">
                  <c:v>3351188.5316852843</c:v>
                </c:pt>
                <c:pt idx="146">
                  <c:v>3376995.1370101441</c:v>
                </c:pt>
                <c:pt idx="147">
                  <c:v>3405798.6085417145</c:v>
                </c:pt>
                <c:pt idx="148">
                  <c:v>3433906.8288142681</c:v>
                </c:pt>
                <c:pt idx="149">
                  <c:v>3463195.7183663538</c:v>
                </c:pt>
                <c:pt idx="150">
                  <c:v>3491777.6397561473</c:v>
                </c:pt>
                <c:pt idx="151">
                  <c:v>3521560.1279626116</c:v>
                </c:pt>
                <c:pt idx="152">
                  <c:v>3551596.6405358259</c:v>
                </c:pt>
                <c:pt idx="153">
                  <c:v>3580908.1390023143</c:v>
                </c:pt>
                <c:pt idx="154">
                  <c:v>3611450.8497419707</c:v>
                </c:pt>
                <c:pt idx="155">
                  <c:v>3641256.327885469</c:v>
                </c:pt>
                <c:pt idx="156">
                  <c:v>3672313.7676282632</c:v>
                </c:pt>
                <c:pt idx="157">
                  <c:v>3703636.1062072068</c:v>
                </c:pt>
                <c:pt idx="158">
                  <c:v>3732156.8159064976</c:v>
                </c:pt>
                <c:pt idx="159">
                  <c:v>3763989.5749828103</c:v>
                </c:pt>
                <c:pt idx="160">
                  <c:v>3795053.9625869012</c:v>
                </c:pt>
                <c:pt idx="161">
                  <c:v>3827423.1915425956</c:v>
                </c:pt>
                <c:pt idx="162">
                  <c:v>3859011.0998453195</c:v>
                </c:pt>
                <c:pt idx="163">
                  <c:v>3891925.839679034</c:v>
                </c:pt>
                <c:pt idx="164">
                  <c:v>3925121.319855364</c:v>
                </c:pt>
                <c:pt idx="165">
                  <c:v>3957515.5355257466</c:v>
                </c:pt>
                <c:pt idx="166">
                  <c:v>3991270.4511944111</c:v>
                </c:pt>
                <c:pt idx="167">
                  <c:v>4024210.5988379456</c:v>
                </c:pt>
                <c:pt idx="168">
                  <c:v>4058534.3780315686</c:v>
                </c:pt>
                <c:pt idx="169">
                  <c:v>4093150.9157151352</c:v>
                </c:pt>
                <c:pt idx="170">
                  <c:v>4124671.1746376706</c:v>
                </c:pt>
                <c:pt idx="171">
                  <c:v>4159851.8142109197</c:v>
                </c:pt>
                <c:pt idx="172">
                  <c:v>4194183.2719787904</c:v>
                </c:pt>
                <c:pt idx="173">
                  <c:v>4229956.8024611548</c:v>
                </c:pt>
                <c:pt idx="174">
                  <c:v>4264866.8400801653</c:v>
                </c:pt>
                <c:pt idx="175">
                  <c:v>4301243.2533204136</c:v>
                </c:pt>
                <c:pt idx="176">
                  <c:v>4337929.9326228499</c:v>
                </c:pt>
                <c:pt idx="177">
                  <c:v>4373731.0776956277</c:v>
                </c:pt>
                <c:pt idx="178">
                  <c:v>4411036.0288347322</c:v>
                </c:pt>
                <c:pt idx="179">
                  <c:v>4447440.5220474834</c:v>
                </c:pt>
                <c:pt idx="180">
                  <c:v>4485374.1646107268</c:v>
                </c:pt>
                <c:pt idx="181">
                  <c:v>4523631.3553430736</c:v>
                </c:pt>
                <c:pt idx="182">
                  <c:v>4559715.6948984051</c:v>
                </c:pt>
                <c:pt idx="183">
                  <c:v>4598606.9683179874</c:v>
                </c:pt>
                <c:pt idx="184">
                  <c:v>4636559.493546051</c:v>
                </c:pt>
                <c:pt idx="185">
                  <c:v>4676106.1922999704</c:v>
                </c:pt>
                <c:pt idx="186">
                  <c:v>4714698.3223634968</c:v>
                </c:pt>
                <c:pt idx="187">
                  <c:v>4754911.492178238</c:v>
                </c:pt>
                <c:pt idx="188">
                  <c:v>4795467.6529790359</c:v>
                </c:pt>
                <c:pt idx="189">
                  <c:v>4835044.8789376654</c:v>
                </c:pt>
                <c:pt idx="190">
                  <c:v>4876284.5230218591</c:v>
                </c:pt>
                <c:pt idx="191">
                  <c:v>4916528.734508994</c:v>
                </c:pt>
                <c:pt idx="192">
                  <c:v>4958463.3804569766</c:v>
                </c:pt>
                <c:pt idx="193">
                  <c:v>5000755.7004115079</c:v>
                </c:pt>
                <c:pt idx="194">
                  <c:v>5039265.1806948101</c:v>
                </c:pt>
                <c:pt idx="195">
                  <c:v>5082246.6850450607</c:v>
                </c:pt>
                <c:pt idx="196">
                  <c:v>5124190.7121946486</c:v>
                </c:pt>
                <c:pt idx="197">
                  <c:v>5167896.5735633802</c:v>
                </c:pt>
                <c:pt idx="198">
                  <c:v>5210547.473376181</c:v>
                </c:pt>
                <c:pt idx="199">
                  <c:v>5254989.8991790712</c:v>
                </c:pt>
                <c:pt idx="200">
                  <c:v>5299811.3886449132</c:v>
                </c:pt>
                <c:pt idx="201">
                  <c:v>5343550.9877924994</c:v>
                </c:pt>
                <c:pt idx="202">
                  <c:v>5389127.8431061395</c:v>
                </c:pt>
                <c:pt idx="203">
                  <c:v>5433604.5752626061</c:v>
                </c:pt>
                <c:pt idx="204">
                  <c:v>5479949.5264241174</c:v>
                </c:pt>
                <c:pt idx="205">
                  <c:v>5526689.7684958149</c:v>
                </c:pt>
                <c:pt idx="206">
                  <c:v>5569249.3261751281</c:v>
                </c:pt>
                <c:pt idx="207">
                  <c:v>5616751.2347981688</c:v>
                </c:pt>
                <c:pt idx="208">
                  <c:v>5663106.5537908683</c:v>
                </c:pt>
                <c:pt idx="209">
                  <c:v>5711409.0007250328</c:v>
                </c:pt>
                <c:pt idx="210">
                  <c:v>5758545.5348279001</c:v>
                </c:pt>
                <c:pt idx="211">
                  <c:v>5807662.0113539882</c:v>
                </c:pt>
                <c:pt idx="212">
                  <c:v>5857197.418016471</c:v>
                </c:pt>
                <c:pt idx="213">
                  <c:v>5905537.1509626685</c:v>
                </c:pt>
                <c:pt idx="214">
                  <c:v>5955907.3659926457</c:v>
                </c:pt>
                <c:pt idx="215">
                  <c:v>6005061.7569030141</c:v>
                </c:pt>
                <c:pt idx="216">
                  <c:v>6056280.8491263511</c:v>
                </c:pt>
                <c:pt idx="217">
                  <c:v>6107936.8053678079</c:v>
                </c:pt>
                <c:pt idx="218">
                  <c:v>6154972.3908011485</c:v>
                </c:pt>
                <c:pt idx="219">
                  <c:v>6207470.1187644191</c:v>
                </c:pt>
                <c:pt idx="220">
                  <c:v>6258700.6692132708</c:v>
                </c:pt>
                <c:pt idx="221">
                  <c:v>6312083.1288368022</c:v>
                </c:pt>
                <c:pt idx="222">
                  <c:v>6364177.0555061707</c:v>
                </c:pt>
                <c:pt idx="223">
                  <c:v>6418459.1569611505</c:v>
                </c:pt>
                <c:pt idx="224">
                  <c:v>6473204.2478195764</c:v>
                </c:pt>
                <c:pt idx="225">
                  <c:v>6526627.9148592576</c:v>
                </c:pt>
                <c:pt idx="226">
                  <c:v>6582295.6116476059</c:v>
                </c:pt>
                <c:pt idx="227">
                  <c:v>6636619.6149774659</c:v>
                </c:pt>
                <c:pt idx="228">
                  <c:v>6693225.4661529334</c:v>
                </c:pt>
                <c:pt idx="229">
                  <c:v>6750314.1267363783</c:v>
                </c:pt>
                <c:pt idx="230">
                  <c:v>6804160.3860622188</c:v>
                </c:pt>
                <c:pt idx="231">
                  <c:v>6862195.2460560352</c:v>
                </c:pt>
                <c:pt idx="232">
                  <c:v>6918829.2745760018</c:v>
                </c:pt>
                <c:pt idx="233">
                  <c:v>6977842.182192592</c:v>
                </c:pt>
                <c:pt idx="234">
                  <c:v>7035430.6504573561</c:v>
                </c:pt>
                <c:pt idx="235">
                  <c:v>7095438.0884995107</c:v>
                </c:pt>
                <c:pt idx="236">
                  <c:v>7155957.3491719039</c:v>
                </c:pt>
                <c:pt idx="237">
                  <c:v>7215015.8105051909</c:v>
                </c:pt>
                <c:pt idx="238">
                  <c:v>7276554.9878111193</c:v>
                </c:pt>
                <c:pt idx="239">
                  <c:v>7336608.7472758684</c:v>
                </c:pt>
                <c:pt idx="240">
                  <c:v>7399185.029626552</c:v>
                </c:pt>
                <c:pt idx="241">
                  <c:v>7462295.0451021362</c:v>
                </c:pt>
                <c:pt idx="242">
                  <c:v>7519760.1805983363</c:v>
                </c:pt>
                <c:pt idx="243">
                  <c:v>7583898.6200980945</c:v>
                </c:pt>
                <c:pt idx="244">
                  <c:v>7646488.9013918256</c:v>
                </c:pt>
                <c:pt idx="245">
                  <c:v>7711708.2506807679</c:v>
                </c:pt>
                <c:pt idx="246">
                  <c:v>7775353.3510235064</c:v>
                </c:pt>
                <c:pt idx="247">
                  <c:v>7841671.8264159234</c:v>
                </c:pt>
                <c:pt idx="248">
                  <c:v>7908555.9532944905</c:v>
                </c:pt>
                <c:pt idx="249">
                  <c:v>7973825.6472263355</c:v>
                </c:pt>
                <c:pt idx="250">
                  <c:v>8041836.9563071458</c:v>
                </c:pt>
                <c:pt idx="251">
                  <c:v>8108206.6247886997</c:v>
                </c:pt>
                <c:pt idx="252">
                  <c:v>8177364.1122039659</c:v>
                </c:pt>
                <c:pt idx="253">
                  <c:v>8247111.4659468811</c:v>
                </c:pt>
                <c:pt idx="254">
                  <c:v>8310620.2625005618</c:v>
                </c:pt>
                <c:pt idx="255">
                  <c:v>8381504.2005664483</c:v>
                </c:pt>
                <c:pt idx="256">
                  <c:v>8450677.1592064556</c:v>
                </c:pt>
                <c:pt idx="257">
                  <c:v>8522755.6873364095</c:v>
                </c:pt>
                <c:pt idx="258">
                  <c:v>8593094.4013132118</c:v>
                </c:pt>
                <c:pt idx="259">
                  <c:v>8666387.651648026</c:v>
                </c:pt>
                <c:pt idx="260">
                  <c:v>8740306.0435551014</c:v>
                </c:pt>
                <c:pt idx="261">
                  <c:v>8812440.2111202758</c:v>
                </c:pt>
                <c:pt idx="262">
                  <c:v>8887604.3320166413</c:v>
                </c:pt>
                <c:pt idx="263">
                  <c:v>8960954.1594647765</c:v>
                </c:pt>
                <c:pt idx="264">
                  <c:v>9037385.0033233073</c:v>
                </c:pt>
                <c:pt idx="265">
                  <c:v>9114467.7502927147</c:v>
                </c:pt>
                <c:pt idx="266">
                  <c:v>9184655.8252858259</c:v>
                </c:pt>
                <c:pt idx="267">
                  <c:v>9262994.6921949163</c:v>
                </c:pt>
                <c:pt idx="268">
                  <c:v>9339442.6344011035</c:v>
                </c:pt>
                <c:pt idx="269">
                  <c:v>9419101.7275080252</c:v>
                </c:pt>
                <c:pt idx="270">
                  <c:v>9496838.0286100321</c:v>
                </c:pt>
                <c:pt idx="271">
                  <c:v>9577839.5973713025</c:v>
                </c:pt>
                <c:pt idx="272">
                  <c:v>9659532.0544179231</c:v>
                </c:pt>
                <c:pt idx="273">
                  <c:v>9739252.6386105437</c:v>
                </c:pt>
                <c:pt idx="274">
                  <c:v>9822321.8391079362</c:v>
                </c:pt>
                <c:pt idx="275">
                  <c:v>9903385.9352494758</c:v>
                </c:pt>
                <c:pt idx="276">
                  <c:v>9987855.0811259095</c:v>
                </c:pt>
                <c:pt idx="277">
                  <c:v>10073044.691361884</c:v>
                </c:pt>
                <c:pt idx="278">
                  <c:v>10153395.881909231</c:v>
                </c:pt>
                <c:pt idx="279">
                  <c:v>10239997.442577237</c:v>
                </c:pt>
                <c:pt idx="280">
                  <c:v>10324508.635630306</c:v>
                </c:pt>
                <c:pt idx="281">
                  <c:v>10412569.671698939</c:v>
                </c:pt>
                <c:pt idx="282">
                  <c:v>10498505.1116869</c:v>
                </c:pt>
                <c:pt idx="283">
                  <c:v>10588050.21934621</c:v>
                </c:pt>
                <c:pt idx="284">
                  <c:v>10678359.085866457</c:v>
                </c:pt>
                <c:pt idx="285">
                  <c:v>10766488.098715948</c:v>
                </c:pt>
                <c:pt idx="286">
                  <c:v>10858318.91897615</c:v>
                </c:pt>
                <c:pt idx="287">
                  <c:v>10947933.149012761</c:v>
                </c:pt>
                <c:pt idx="288">
                  <c:v>11041311.572135489</c:v>
                </c:pt>
                <c:pt idx="289">
                  <c:v>11135486.4496927</c:v>
                </c:pt>
                <c:pt idx="290">
                  <c:v>11221237.848395126</c:v>
                </c:pt>
                <c:pt idx="291">
                  <c:v>11316947.374705367</c:v>
                </c:pt>
                <c:pt idx="292">
                  <c:v>11410346.687519498</c:v>
                </c:pt>
                <c:pt idx="293">
                  <c:v>11507669.183598157</c:v>
                </c:pt>
                <c:pt idx="294">
                  <c:v>11602642.532704892</c:v>
                </c:pt>
                <c:pt idx="295">
                  <c:v>11701605.181545908</c:v>
                </c:pt>
                <c:pt idx="296">
                  <c:v>11801411.914468467</c:v>
                </c:pt>
                <c:pt idx="297">
                  <c:v>11898809.536508439</c:v>
                </c:pt>
                <c:pt idx="298">
                  <c:v>12000298.288443048</c:v>
                </c:pt>
                <c:pt idx="299">
                  <c:v>12099337.329325251</c:v>
                </c:pt>
                <c:pt idx="300">
                  <c:v>12202536.446936252</c:v>
                </c:pt>
                <c:pt idx="301">
                  <c:v>12306615.782825815</c:v>
                </c:pt>
                <c:pt idx="302">
                  <c:v>12401385.734856045</c:v>
                </c:pt>
                <c:pt idx="303">
                  <c:v>12507161.119916921</c:v>
                </c:pt>
                <c:pt idx="304">
                  <c:v>12610383.324207349</c:v>
                </c:pt>
                <c:pt idx="305">
                  <c:v>12717941.316548014</c:v>
                </c:pt>
                <c:pt idx="306">
                  <c:v>12822903.099973019</c:v>
                </c:pt>
                <c:pt idx="307">
                  <c:v>12932273.741447847</c:v>
                </c:pt>
                <c:pt idx="308">
                  <c:v>13042577.240102004</c:v>
                </c:pt>
                <c:pt idx="309">
                  <c:v>13150218.259470304</c:v>
                </c:pt>
                <c:pt idx="310">
                  <c:v>13262380.676620226</c:v>
                </c:pt>
                <c:pt idx="311">
                  <c:v>13371835.744357338</c:v>
                </c:pt>
                <c:pt idx="312">
                  <c:v>13485888.40791209</c:v>
                </c:pt>
                <c:pt idx="313">
                  <c:v>13600913.863109861</c:v>
                </c:pt>
                <c:pt idx="314">
                  <c:v>13705650.858001091</c:v>
                </c:pt>
                <c:pt idx="315">
                  <c:v>13822550.737418629</c:v>
                </c:pt>
                <c:pt idx="316">
                  <c:v>13936628.915700069</c:v>
                </c:pt>
                <c:pt idx="317">
                  <c:v>14055498.880841581</c:v>
                </c:pt>
                <c:pt idx="318">
                  <c:v>14171499.591392249</c:v>
                </c:pt>
                <c:pt idx="319">
                  <c:v>14292372.843641508</c:v>
                </c:pt>
                <c:pt idx="320">
                  <c:v>14414277.062516078</c:v>
                </c:pt>
                <c:pt idx="321">
                  <c:v>14533238.786713943</c:v>
                </c:pt>
                <c:pt idx="322">
                  <c:v>14657197.428249106</c:v>
                </c:pt>
                <c:pt idx="323">
                  <c:v>14778163.985948162</c:v>
                </c:pt>
                <c:pt idx="324">
                  <c:v>14904211.672837941</c:v>
                </c:pt>
                <c:pt idx="325">
                  <c:v>15031334.460760923</c:v>
                </c:pt>
                <c:pt idx="326">
                  <c:v>15151237.196869424</c:v>
                </c:pt>
                <c:pt idx="327">
                  <c:v>15280466.94448893</c:v>
                </c:pt>
                <c:pt idx="328">
                  <c:v>15406577.375583112</c:v>
                </c:pt>
                <c:pt idx="329">
                  <c:v>15537985.001248056</c:v>
                </c:pt>
                <c:pt idx="330">
                  <c:v>15666220.74129192</c:v>
                </c:pt>
                <c:pt idx="331">
                  <c:v>15799842.948260402</c:v>
                </c:pt>
                <c:pt idx="332">
                  <c:v>15934604.861766271</c:v>
                </c:pt>
                <c:pt idx="333">
                  <c:v>16066113.924658982</c:v>
                </c:pt>
                <c:pt idx="334">
                  <c:v>16203146.948479563</c:v>
                </c:pt>
                <c:pt idx="335">
                  <c:v>16336872.302173162</c:v>
                </c:pt>
                <c:pt idx="336">
                  <c:v>16476214.7107877</c:v>
                </c:pt>
                <c:pt idx="337">
                  <c:v>16616745.615368864</c:v>
                </c:pt>
                <c:pt idx="338">
                  <c:v>16744706.722846093</c:v>
                </c:pt>
                <c:pt idx="339">
                  <c:v>16887527.681665417</c:v>
                </c:pt>
                <c:pt idx="340">
                  <c:v>17026901.262576688</c:v>
                </c:pt>
                <c:pt idx="341">
                  <c:v>17172129.14887495</c:v>
                </c:pt>
                <c:pt idx="342">
                  <c:v>17313851.559429336</c:v>
                </c:pt>
                <c:pt idx="343">
                  <c:v>17461526.936579999</c:v>
                </c:pt>
                <c:pt idx="344">
                  <c:v>17610461.884250909</c:v>
                </c:pt>
                <c:pt idx="345">
                  <c:v>17755801.876023311</c:v>
                </c:pt>
                <c:pt idx="346">
                  <c:v>17907246.788765788</c:v>
                </c:pt>
                <c:pt idx="347">
                  <c:v>18055036.160677344</c:v>
                </c:pt>
                <c:pt idx="348">
                  <c:v>18209033.338332739</c:v>
                </c:pt>
                <c:pt idx="349">
                  <c:v>18364344.007166699</c:v>
                </c:pt>
                <c:pt idx="350">
                  <c:v>18505762.901795287</c:v>
                </c:pt>
                <c:pt idx="351">
                  <c:v>18663604.471974086</c:v>
                </c:pt>
                <c:pt idx="352">
                  <c:v>18817636.100345287</c:v>
                </c:pt>
                <c:pt idx="353">
                  <c:v>18978137.736775722</c:v>
                </c:pt>
                <c:pt idx="354">
                  <c:v>19134765.223360006</c:v>
                </c:pt>
                <c:pt idx="355">
                  <c:v>19297971.755502768</c:v>
                </c:pt>
                <c:pt idx="356">
                  <c:v>19462570.328353778</c:v>
                </c:pt>
                <c:pt idx="357">
                  <c:v>19623195.860493992</c:v>
                </c:pt>
                <c:pt idx="358">
                  <c:v>19790568.373747483</c:v>
                </c:pt>
                <c:pt idx="359">
                  <c:v>19953900.889584798</c:v>
                </c:pt>
                <c:pt idx="360">
                  <c:v>20124094.091795269</c:v>
                </c:pt>
                <c:pt idx="361">
                  <c:v>20295738.926257432</c:v>
                </c:pt>
                <c:pt idx="362">
                  <c:v>20452030.975867361</c:v>
                </c:pt>
                <c:pt idx="363">
                  <c:v>20626472.888892367</c:v>
                </c:pt>
                <c:pt idx="364">
                  <c:v>20796704.165032055</c:v>
                </c:pt>
                <c:pt idx="365">
                  <c:v>20974085.90591852</c:v>
                </c:pt>
                <c:pt idx="366">
                  <c:v>21147186.049062755</c:v>
                </c:pt>
                <c:pt idx="367">
                  <c:v>21327557.162026901</c:v>
                </c:pt>
                <c:pt idx="368">
                  <c:v>21509466.717898596</c:v>
                </c:pt>
                <c:pt idx="369">
                  <c:v>21686985.384720396</c:v>
                </c:pt>
                <c:pt idx="370">
                  <c:v>21871960.618853386</c:v>
                </c:pt>
                <c:pt idx="371">
                  <c:v>22052470.965332903</c:v>
                </c:pt>
                <c:pt idx="372">
                  <c:v>22240563.542870086</c:v>
                </c:pt>
                <c:pt idx="373">
                  <c:v>22430260.422155585</c:v>
                </c:pt>
                <c:pt idx="374">
                  <c:v>22609183.298448678</c:v>
                </c:pt>
                <c:pt idx="375">
                  <c:v>22802024.253519014</c:v>
                </c:pt>
                <c:pt idx="376">
                  <c:v>22990210.460058231</c:v>
                </c:pt>
                <c:pt idx="377">
                  <c:v>23186301.31764752</c:v>
                </c:pt>
                <c:pt idx="378">
                  <c:v>23377658.981341343</c:v>
                </c:pt>
                <c:pt idx="379">
                  <c:v>23577054.511279829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8C-4C77-8D42-BB786064CA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73933280"/>
        <c:axId val="773931968"/>
      </c:lineChart>
      <c:dateAx>
        <c:axId val="773933280"/>
        <c:scaling>
          <c:orientation val="minMax"/>
        </c:scaling>
        <c:delete val="0"/>
        <c:axPos val="b"/>
        <c:numFmt formatCode="d/m/yy;@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NL"/>
          </a:p>
        </c:txPr>
        <c:crossAx val="773931968"/>
        <c:crosses val="autoZero"/>
        <c:auto val="1"/>
        <c:lblOffset val="100"/>
        <c:baseTimeUnit val="months"/>
      </c:dateAx>
      <c:valAx>
        <c:axId val="773931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NL"/>
          </a:p>
        </c:txPr>
        <c:crossAx val="7739332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N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N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http://663C3E86BAEA6D0EAD0637FABA766E15.dms.sberbank.ru/663C3E86BAEA6D0EAD0637FABA766E15-A3706015402A346BAE2C7E4161CEDD42-A9A74833DB22D58F1EAC0A81F51FB392/1.png" TargetMode="External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59309</xdr:colOff>
      <xdr:row>10</xdr:row>
      <xdr:rowOff>23011</xdr:rowOff>
    </xdr:from>
    <xdr:to>
      <xdr:col>10</xdr:col>
      <xdr:colOff>306665</xdr:colOff>
      <xdr:row>28</xdr:row>
      <xdr:rowOff>60325</xdr:rowOff>
    </xdr:to>
    <xdr:pic>
      <xdr:nvPicPr>
        <xdr:cNvPr id="2" name="Рисунок 2">
          <a:extLst>
            <a:ext uri="{FF2B5EF4-FFF2-40B4-BE49-F238E27FC236}">
              <a16:creationId xmlns:a16="http://schemas.microsoft.com/office/drawing/2014/main" id="{03C39EBC-5F36-4E9B-AD76-23140637A6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95176" y="1555478"/>
          <a:ext cx="3828756" cy="2323314"/>
        </a:xfrm>
        <a:prstGeom prst="rect">
          <a:avLst/>
        </a:prstGeom>
      </xdr:spPr>
    </xdr:pic>
    <xdr:clientData/>
  </xdr:twoCellAnchor>
  <xdr:twoCellAnchor>
    <xdr:from>
      <xdr:col>12</xdr:col>
      <xdr:colOff>134143</xdr:colOff>
      <xdr:row>1</xdr:row>
      <xdr:rowOff>47096</xdr:rowOff>
    </xdr:from>
    <xdr:to>
      <xdr:col>23</xdr:col>
      <xdr:colOff>228600</xdr:colOff>
      <xdr:row>26</xdr:row>
      <xdr:rowOff>80433</xdr:rowOff>
    </xdr:to>
    <xdr:graphicFrame macro="">
      <xdr:nvGraphicFramePr>
        <xdr:cNvPr id="3" name="Диаграмма 5">
          <a:extLst>
            <a:ext uri="{FF2B5EF4-FFF2-40B4-BE49-F238E27FC236}">
              <a16:creationId xmlns:a16="http://schemas.microsoft.com/office/drawing/2014/main" id="{D999BAE8-0165-4FA3-822A-4B3110B1E9C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4" name="Рисунок 1" descr="http://663C3E86BAEA6D0EAD0637FABA766E15.dms.sberbank.ru/663C3E86BAEA6D0EAD0637FABA766E15-A3706015402A346BAE2C7E4161CEDD42-A9A74833DB22D58F1EAC0A81F51FB392/1.png">
          <a:extLst>
            <a:ext uri="{FF2B5EF4-FFF2-40B4-BE49-F238E27FC236}">
              <a16:creationId xmlns:a16="http://schemas.microsoft.com/office/drawing/2014/main" id="{285570F9-5602-4603-B106-CEED12C6979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"/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53;&#1086;&#1074;&#1072;&#1103;%20&#1087;&#1072;&#1087;&#1082;&#1072;%20(2)/Teaching/3.%20Market%20risk%20of%20trading%20book/3.1%20Fin%20instruments%20valuat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 and PL general example"/>
      <sheetName val="FV and PL_forward"/>
      <sheetName val="PL after expiration_options"/>
      <sheetName val="FV_option"/>
      <sheetName val="FV_option_BS"/>
      <sheetName val="FV and PL int rate swap"/>
      <sheetName val="Interest accrual"/>
      <sheetName val="LIBOR USD"/>
      <sheetName val="FV_option_BlackSholes"/>
    </sheetNames>
    <sheetDataSet>
      <sheetData sheetId="0"/>
      <sheetData sheetId="1"/>
      <sheetData sheetId="2">
        <row r="12">
          <cell r="AH12" t="str">
            <v>PL at settlement combined option</v>
          </cell>
        </row>
      </sheetData>
      <sheetData sheetId="3"/>
      <sheetData sheetId="4">
        <row r="4">
          <cell r="B4">
            <v>2000</v>
          </cell>
        </row>
        <row r="6">
          <cell r="B6">
            <v>0.06</v>
          </cell>
        </row>
        <row r="7">
          <cell r="B7">
            <v>0.15</v>
          </cell>
        </row>
        <row r="8">
          <cell r="B8">
            <v>0.03</v>
          </cell>
        </row>
        <row r="9">
          <cell r="B9">
            <v>2</v>
          </cell>
        </row>
      </sheetData>
      <sheetData sheetId="5"/>
      <sheetData sheetId="6">
        <row r="7">
          <cell r="C7" t="str">
            <v>Simple</v>
          </cell>
        </row>
      </sheetData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EFDF91-ED0D-4883-AEC0-E8EF720BC27D}">
  <dimension ref="A2:J387"/>
  <sheetViews>
    <sheetView showGridLines="0" zoomScale="90" zoomScaleNormal="90" workbookViewId="0">
      <selection activeCell="J9" sqref="J9"/>
    </sheetView>
  </sheetViews>
  <sheetFormatPr defaultColWidth="8.77734375" defaultRowHeight="10.199999999999999" x14ac:dyDescent="0.2"/>
  <cols>
    <col min="1" max="2" width="8.77734375" style="1"/>
    <col min="3" max="3" width="10.21875" style="2" bestFit="1" customWidth="1"/>
    <col min="4" max="4" width="10" style="2" customWidth="1"/>
    <col min="5" max="9" width="10.88671875" style="2" customWidth="1"/>
    <col min="10" max="16384" width="8.77734375" style="1"/>
  </cols>
  <sheetData>
    <row r="2" spans="1:10" x14ac:dyDescent="0.2">
      <c r="B2" s="1" t="s">
        <v>0</v>
      </c>
      <c r="C2" s="2">
        <v>1000000</v>
      </c>
    </row>
    <row r="3" spans="1:10" x14ac:dyDescent="0.2">
      <c r="B3" s="1" t="s">
        <v>1</v>
      </c>
      <c r="C3" s="3">
        <v>0.1</v>
      </c>
    </row>
    <row r="4" spans="1:10" x14ac:dyDescent="0.2">
      <c r="B4" s="1" t="s">
        <v>2</v>
      </c>
      <c r="C4" s="2">
        <v>1</v>
      </c>
      <c r="D4" s="2" t="s">
        <v>3</v>
      </c>
    </row>
    <row r="7" spans="1:10" s="4" customFormat="1" ht="30.6" x14ac:dyDescent="0.3">
      <c r="B7" s="4" t="s">
        <v>4</v>
      </c>
      <c r="C7" s="5" t="s">
        <v>5</v>
      </c>
      <c r="D7" s="5" t="s">
        <v>6</v>
      </c>
      <c r="E7" s="5" t="s">
        <v>7</v>
      </c>
      <c r="F7" s="5" t="s">
        <v>8</v>
      </c>
      <c r="G7" s="5" t="s">
        <v>9</v>
      </c>
      <c r="H7" s="5" t="s">
        <v>10</v>
      </c>
      <c r="I7" s="5"/>
    </row>
    <row r="8" spans="1:10" s="6" customFormat="1" x14ac:dyDescent="0.2">
      <c r="A8" s="6" t="s">
        <v>0</v>
      </c>
      <c r="B8" s="7">
        <v>44197</v>
      </c>
      <c r="C8" s="8">
        <f>C2</f>
        <v>1000000</v>
      </c>
      <c r="D8" s="8">
        <f>C2</f>
        <v>1000000</v>
      </c>
      <c r="E8" s="8">
        <f>C2</f>
        <v>1000000</v>
      </c>
      <c r="F8" s="8"/>
      <c r="H8" s="8"/>
      <c r="I8" s="8"/>
    </row>
    <row r="9" spans="1:10" x14ac:dyDescent="0.2">
      <c r="B9" s="9">
        <v>44228</v>
      </c>
      <c r="C9" s="2">
        <f>$C$2*(1+$C$3*(B9-$B$8)/($B$20-$B$8))</f>
        <v>1008493.1506849315</v>
      </c>
      <c r="D9" s="2">
        <f t="shared" ref="D9:D72" si="0">$C$2*(1+$C$3/$C$4)^((B9-$B$8)/($B$20-$B$8)*$C$4)</f>
        <v>1008127.688966854</v>
      </c>
      <c r="E9" s="2">
        <f>$C$2*EXP($C$3*(B9-$B$8)/($B$20-$B$8))</f>
        <v>1008529.3198133156</v>
      </c>
      <c r="F9" s="10">
        <f>EXP($C$3*(B9-$B$8)/($B$20-$B$8))</f>
        <v>1.0085293198133156</v>
      </c>
      <c r="G9" s="10">
        <f>(1+$C$3*(B9-$B$8)/($B$20-$B$8))</f>
        <v>1.0084931506849315</v>
      </c>
      <c r="H9" s="10">
        <f>(12)*(EXP((C3)/12)-1)</f>
        <v>0.10041782648936426</v>
      </c>
      <c r="J9" s="11"/>
    </row>
    <row r="10" spans="1:10" x14ac:dyDescent="0.2">
      <c r="B10" s="9">
        <v>44256</v>
      </c>
      <c r="C10" s="2">
        <f t="shared" ref="C10:C73" si="1">$C$2*(1+$C$3*(B10-$B$8)/($B$20-$B$8))</f>
        <v>1016164.3835616439</v>
      </c>
      <c r="D10" s="2">
        <f t="shared" si="0"/>
        <v>1015525.5919365087</v>
      </c>
      <c r="E10" s="2">
        <f t="shared" ref="E10:E73" si="2">$C$2*EXP($C$3*(B10-$B$8)/($B$20-$B$8))</f>
        <v>1016295.7339881347</v>
      </c>
      <c r="G10" s="12"/>
      <c r="H10" s="13"/>
    </row>
    <row r="11" spans="1:10" x14ac:dyDescent="0.2">
      <c r="B11" s="9">
        <v>44287</v>
      </c>
      <c r="C11" s="2">
        <f t="shared" si="1"/>
        <v>1024657.5342465753</v>
      </c>
      <c r="D11" s="2">
        <f t="shared" si="0"/>
        <v>1023779.468085649</v>
      </c>
      <c r="E11" s="2">
        <f t="shared" si="2"/>
        <v>1024964.0453282278</v>
      </c>
    </row>
    <row r="12" spans="1:10" x14ac:dyDescent="0.2">
      <c r="B12" s="9">
        <v>44317</v>
      </c>
      <c r="C12" s="2">
        <f t="shared" si="1"/>
        <v>1032876.7123287672</v>
      </c>
      <c r="D12" s="2">
        <f t="shared" si="0"/>
        <v>1031830.9583913459</v>
      </c>
      <c r="E12" s="2">
        <f t="shared" si="2"/>
        <v>1033423.1230568048</v>
      </c>
    </row>
    <row r="13" spans="1:10" x14ac:dyDescent="0.2">
      <c r="B13" s="9">
        <v>44348</v>
      </c>
      <c r="C13" s="2">
        <f t="shared" si="1"/>
        <v>1041369.8630136987</v>
      </c>
      <c r="D13" s="2">
        <f t="shared" si="0"/>
        <v>1040217.3594875215</v>
      </c>
      <c r="E13" s="2">
        <f t="shared" si="2"/>
        <v>1042237.5193758316</v>
      </c>
    </row>
    <row r="14" spans="1:10" x14ac:dyDescent="0.2">
      <c r="B14" s="9">
        <v>44378</v>
      </c>
      <c r="C14" s="2">
        <f t="shared" si="1"/>
        <v>1049589.0410958903</v>
      </c>
      <c r="D14" s="2">
        <f t="shared" si="0"/>
        <v>1048398.1252157033</v>
      </c>
      <c r="E14" s="2">
        <f t="shared" si="2"/>
        <v>1050839.1559193027</v>
      </c>
    </row>
    <row r="15" spans="1:10" x14ac:dyDescent="0.2">
      <c r="B15" s="9">
        <v>44409</v>
      </c>
      <c r="C15" s="2">
        <f t="shared" si="1"/>
        <v>1058082.1917808219</v>
      </c>
      <c r="D15" s="2">
        <f t="shared" si="0"/>
        <v>1056919.1790908894</v>
      </c>
      <c r="E15" s="2">
        <f t="shared" si="2"/>
        <v>1059802.0991524933</v>
      </c>
    </row>
    <row r="16" spans="1:10" x14ac:dyDescent="0.2">
      <c r="B16" s="9">
        <v>44440</v>
      </c>
      <c r="C16" s="2">
        <f t="shared" si="1"/>
        <v>1066575.3424657534</v>
      </c>
      <c r="D16" s="2">
        <f t="shared" si="0"/>
        <v>1065509.4894416428</v>
      </c>
      <c r="E16" s="2">
        <f t="shared" si="2"/>
        <v>1068841.490194988</v>
      </c>
    </row>
    <row r="17" spans="1:9" x14ac:dyDescent="0.2">
      <c r="B17" s="9">
        <v>44470</v>
      </c>
      <c r="C17" s="2">
        <f t="shared" si="1"/>
        <v>1074794.5205479453</v>
      </c>
      <c r="D17" s="2">
        <f t="shared" si="0"/>
        <v>1073889.16454971</v>
      </c>
      <c r="E17" s="2">
        <f t="shared" si="2"/>
        <v>1077662.690593478</v>
      </c>
    </row>
    <row r="18" spans="1:9" x14ac:dyDescent="0.2">
      <c r="B18" s="9">
        <v>44501</v>
      </c>
      <c r="C18" s="2">
        <f t="shared" si="1"/>
        <v>1083287.6712328768</v>
      </c>
      <c r="D18" s="2">
        <f t="shared" si="0"/>
        <v>1082617.4016640447</v>
      </c>
      <c r="E18" s="2">
        <f>$C$2*EXP($C$3*(B18-$B$8)/($B$20-$B$8))</f>
        <v>1086854.4203324281</v>
      </c>
    </row>
    <row r="19" spans="1:9" x14ac:dyDescent="0.2">
      <c r="B19" s="9">
        <v>44531</v>
      </c>
      <c r="C19" s="2">
        <f t="shared" si="1"/>
        <v>1091506.8493150687</v>
      </c>
      <c r="D19" s="2">
        <f t="shared" si="0"/>
        <v>1091131.6215580772</v>
      </c>
      <c r="E19" s="2">
        <f t="shared" si="2"/>
        <v>1095824.2823126062</v>
      </c>
    </row>
    <row r="20" spans="1:9" s="6" customFormat="1" x14ac:dyDescent="0.2">
      <c r="A20" s="6" t="s">
        <v>11</v>
      </c>
      <c r="B20" s="7">
        <v>44562</v>
      </c>
      <c r="C20" s="8">
        <f t="shared" si="1"/>
        <v>1100000</v>
      </c>
      <c r="D20" s="8">
        <f t="shared" si="0"/>
        <v>1100000</v>
      </c>
      <c r="E20" s="8">
        <f t="shared" si="2"/>
        <v>1105170.9180756477</v>
      </c>
      <c r="F20" s="8"/>
      <c r="G20" s="8"/>
      <c r="H20" s="8"/>
      <c r="I20" s="8"/>
    </row>
    <row r="21" spans="1:9" x14ac:dyDescent="0.2">
      <c r="B21" s="9">
        <v>44593</v>
      </c>
      <c r="C21" s="2">
        <f t="shared" si="1"/>
        <v>1108493.1506849315</v>
      </c>
      <c r="D21" s="2">
        <f t="shared" si="0"/>
        <v>1108940.4578635395</v>
      </c>
      <c r="E21" s="2">
        <f t="shared" si="2"/>
        <v>1114597.2742842904</v>
      </c>
    </row>
    <row r="22" spans="1:9" x14ac:dyDescent="0.2">
      <c r="B22" s="9">
        <v>44621</v>
      </c>
      <c r="C22" s="2">
        <f t="shared" si="1"/>
        <v>1116164.383561644</v>
      </c>
      <c r="D22" s="2">
        <f t="shared" si="0"/>
        <v>1117078.1511301596</v>
      </c>
      <c r="E22" s="2">
        <f t="shared" si="2"/>
        <v>1123180.4893680308</v>
      </c>
    </row>
    <row r="23" spans="1:9" x14ac:dyDescent="0.2">
      <c r="B23" s="9">
        <v>44652</v>
      </c>
      <c r="C23" s="2">
        <f t="shared" si="1"/>
        <v>1124657.5342465756</v>
      </c>
      <c r="D23" s="2">
        <f>$C$2*(1+$C$3/$C$4)^((B23-$B$8)/($B$20-$B$8)*$C$4)</f>
        <v>1126157.4148942139</v>
      </c>
      <c r="E23" s="2">
        <f t="shared" si="2"/>
        <v>1132760.4549699272</v>
      </c>
    </row>
    <row r="24" spans="1:9" x14ac:dyDescent="0.2">
      <c r="B24" s="9">
        <v>44682</v>
      </c>
      <c r="C24" s="2">
        <f t="shared" si="1"/>
        <v>1132876.7123287672</v>
      </c>
      <c r="D24" s="2">
        <f t="shared" si="0"/>
        <v>1135014.0542304805</v>
      </c>
      <c r="E24" s="2">
        <f t="shared" si="2"/>
        <v>1142109.1816692918</v>
      </c>
    </row>
    <row r="25" spans="1:9" x14ac:dyDescent="0.2">
      <c r="B25" s="9">
        <v>44713</v>
      </c>
      <c r="C25" s="2">
        <f t="shared" si="1"/>
        <v>1141369.8630136985</v>
      </c>
      <c r="D25" s="2">
        <f t="shared" si="0"/>
        <v>1144239.0954362738</v>
      </c>
      <c r="E25" s="2">
        <f t="shared" si="2"/>
        <v>1151850.5961414734</v>
      </c>
    </row>
    <row r="26" spans="1:9" x14ac:dyDescent="0.2">
      <c r="B26" s="9">
        <v>44743</v>
      </c>
      <c r="C26" s="2">
        <f t="shared" si="1"/>
        <v>1149589.0410958903</v>
      </c>
      <c r="D26" s="2">
        <f t="shared" si="0"/>
        <v>1153237.937737274</v>
      </c>
      <c r="E26" s="2">
        <f t="shared" si="2"/>
        <v>1161356.8746971744</v>
      </c>
    </row>
    <row r="27" spans="1:9" x14ac:dyDescent="0.2">
      <c r="B27" s="9">
        <v>44774</v>
      </c>
      <c r="C27" s="2">
        <f t="shared" si="1"/>
        <v>1158082.1917808219</v>
      </c>
      <c r="D27" s="2">
        <f t="shared" si="0"/>
        <v>1162611.0969999786</v>
      </c>
      <c r="E27" s="2">
        <f t="shared" si="2"/>
        <v>1171262.4588988593</v>
      </c>
    </row>
    <row r="28" spans="1:9" x14ac:dyDescent="0.2">
      <c r="B28" s="9">
        <v>44805</v>
      </c>
      <c r="C28" s="2">
        <f t="shared" si="1"/>
        <v>1166575.3424657534</v>
      </c>
      <c r="D28" s="2">
        <f t="shared" si="0"/>
        <v>1172060.438385807</v>
      </c>
      <c r="E28" s="2">
        <f t="shared" si="2"/>
        <v>1181252.5309961382</v>
      </c>
    </row>
    <row r="29" spans="1:9" x14ac:dyDescent="0.2">
      <c r="B29" s="9">
        <v>44835</v>
      </c>
      <c r="C29" s="2">
        <f t="shared" si="1"/>
        <v>1174794.5205479453</v>
      </c>
      <c r="D29" s="2">
        <f t="shared" si="0"/>
        <v>1181278.0810046808</v>
      </c>
      <c r="E29" s="2">
        <f t="shared" si="2"/>
        <v>1191001.4651390668</v>
      </c>
    </row>
    <row r="30" spans="1:9" x14ac:dyDescent="0.2">
      <c r="B30" s="9">
        <v>44866</v>
      </c>
      <c r="C30" s="2">
        <f t="shared" si="1"/>
        <v>1183287.6712328768</v>
      </c>
      <c r="D30" s="2">
        <f t="shared" si="0"/>
        <v>1190879.1418304492</v>
      </c>
      <c r="E30" s="2">
        <f t="shared" si="2"/>
        <v>1201159.8975333653</v>
      </c>
    </row>
    <row r="31" spans="1:9" x14ac:dyDescent="0.2">
      <c r="B31" s="9">
        <v>44896</v>
      </c>
      <c r="C31" s="2">
        <f t="shared" si="1"/>
        <v>1191506.8493150685</v>
      </c>
      <c r="D31" s="2">
        <f t="shared" si="0"/>
        <v>1200244.7837138847</v>
      </c>
      <c r="E31" s="2">
        <f t="shared" si="2"/>
        <v>1211073.1281330108</v>
      </c>
    </row>
    <row r="32" spans="1:9" s="6" customFormat="1" x14ac:dyDescent="0.2">
      <c r="A32" s="6" t="s">
        <v>12</v>
      </c>
      <c r="B32" s="7">
        <v>44927</v>
      </c>
      <c r="C32" s="8">
        <f t="shared" si="1"/>
        <v>1200000</v>
      </c>
      <c r="D32" s="8">
        <f t="shared" si="0"/>
        <v>1210000.0000000002</v>
      </c>
      <c r="E32" s="8">
        <f t="shared" si="2"/>
        <v>1221402.7581601699</v>
      </c>
      <c r="F32" s="8"/>
      <c r="G32" s="8"/>
      <c r="H32" s="8"/>
      <c r="I32" s="8"/>
    </row>
    <row r="33" spans="2:5" x14ac:dyDescent="0.2">
      <c r="B33" s="9">
        <f>EOMONTH(B32,0)+1</f>
        <v>44958</v>
      </c>
      <c r="C33" s="2">
        <f t="shared" si="1"/>
        <v>1208493.1506849315</v>
      </c>
      <c r="D33" s="2">
        <f t="shared" si="0"/>
        <v>1219834.5036498934</v>
      </c>
      <c r="E33" s="2">
        <f t="shared" si="2"/>
        <v>1231820.4929053837</v>
      </c>
    </row>
    <row r="34" spans="2:5" x14ac:dyDescent="0.2">
      <c r="B34" s="9">
        <f t="shared" ref="B34:B97" si="3">EOMONTH(B33,0)+1</f>
        <v>44986</v>
      </c>
      <c r="C34" s="2">
        <f t="shared" si="1"/>
        <v>1216164.3835616438</v>
      </c>
      <c r="D34" s="2">
        <f t="shared" si="0"/>
        <v>1228785.9662431758</v>
      </c>
      <c r="E34" s="2">
        <f t="shared" si="2"/>
        <v>1241306.4125995219</v>
      </c>
    </row>
    <row r="35" spans="2:5" x14ac:dyDescent="0.2">
      <c r="B35" s="9">
        <f t="shared" si="3"/>
        <v>45017</v>
      </c>
      <c r="C35" s="2">
        <f t="shared" si="1"/>
        <v>1224657.5342465753</v>
      </c>
      <c r="D35" s="2">
        <f t="shared" si="0"/>
        <v>1238773.1563836352</v>
      </c>
      <c r="E35" s="2">
        <f t="shared" si="2"/>
        <v>1251893.9119789028</v>
      </c>
    </row>
    <row r="36" spans="2:5" x14ac:dyDescent="0.2">
      <c r="B36" s="9">
        <f t="shared" si="3"/>
        <v>45047</v>
      </c>
      <c r="C36" s="2">
        <f t="shared" si="1"/>
        <v>1232876.7123287672</v>
      </c>
      <c r="D36" s="2">
        <f t="shared" si="0"/>
        <v>1248515.4596535286</v>
      </c>
      <c r="E36" s="2">
        <f t="shared" si="2"/>
        <v>1262225.8528480779</v>
      </c>
    </row>
    <row r="37" spans="2:5" x14ac:dyDescent="0.2">
      <c r="B37" s="9">
        <f t="shared" si="3"/>
        <v>45078</v>
      </c>
      <c r="C37" s="2">
        <f t="shared" si="1"/>
        <v>1241369.8630136987</v>
      </c>
      <c r="D37" s="2">
        <f t="shared" si="0"/>
        <v>1258663.0049799012</v>
      </c>
      <c r="E37" s="2">
        <f t="shared" si="2"/>
        <v>1272991.7808236543</v>
      </c>
    </row>
    <row r="38" spans="2:5" x14ac:dyDescent="0.2">
      <c r="B38" s="9">
        <f t="shared" si="3"/>
        <v>45108</v>
      </c>
      <c r="C38" s="2">
        <f t="shared" si="1"/>
        <v>1249589.0410958906</v>
      </c>
      <c r="D38" s="2">
        <f t="shared" si="0"/>
        <v>1268561.7315110012</v>
      </c>
      <c r="E38" s="2">
        <f t="shared" si="2"/>
        <v>1283497.8434225412</v>
      </c>
    </row>
    <row r="39" spans="2:5" x14ac:dyDescent="0.2">
      <c r="B39" s="9">
        <f t="shared" si="3"/>
        <v>45139</v>
      </c>
      <c r="C39" s="2">
        <f t="shared" si="1"/>
        <v>1258082.1917808219</v>
      </c>
      <c r="D39" s="2">
        <f t="shared" si="0"/>
        <v>1278872.2066999765</v>
      </c>
      <c r="E39" s="2">
        <f t="shared" si="2"/>
        <v>1294445.2070087928</v>
      </c>
    </row>
    <row r="40" spans="2:5" x14ac:dyDescent="0.2">
      <c r="B40" s="9">
        <f t="shared" si="3"/>
        <v>45170</v>
      </c>
      <c r="C40" s="2">
        <f t="shared" si="1"/>
        <v>1266575.3424657534</v>
      </c>
      <c r="D40" s="2">
        <f t="shared" si="0"/>
        <v>1289266.482224388</v>
      </c>
      <c r="E40" s="2">
        <f t="shared" si="2"/>
        <v>1305485.9441601846</v>
      </c>
    </row>
    <row r="41" spans="2:5" x14ac:dyDescent="0.2">
      <c r="B41" s="9">
        <f t="shared" si="3"/>
        <v>45200</v>
      </c>
      <c r="C41" s="2">
        <f t="shared" si="1"/>
        <v>1274794.5205479453</v>
      </c>
      <c r="D41" s="2">
        <f t="shared" si="0"/>
        <v>1299405.8891051493</v>
      </c>
      <c r="E41" s="2">
        <f t="shared" si="2"/>
        <v>1316260.1826571838</v>
      </c>
    </row>
    <row r="42" spans="2:5" x14ac:dyDescent="0.2">
      <c r="B42" s="9">
        <f t="shared" si="3"/>
        <v>45231</v>
      </c>
      <c r="C42" s="2">
        <f t="shared" si="1"/>
        <v>1283287.6712328766</v>
      </c>
      <c r="D42" s="2">
        <f t="shared" si="0"/>
        <v>1309967.0560134943</v>
      </c>
      <c r="E42" s="2">
        <f t="shared" si="2"/>
        <v>1327486.9867126003</v>
      </c>
    </row>
    <row r="43" spans="2:5" x14ac:dyDescent="0.2">
      <c r="B43" s="9">
        <f t="shared" si="3"/>
        <v>45261</v>
      </c>
      <c r="C43" s="2">
        <f t="shared" si="1"/>
        <v>1291506.8493150685</v>
      </c>
      <c r="D43" s="2">
        <f t="shared" si="0"/>
        <v>1320269.2620852734</v>
      </c>
      <c r="E43" s="2">
        <f t="shared" si="2"/>
        <v>1338442.8008755061</v>
      </c>
    </row>
    <row r="44" spans="2:5" x14ac:dyDescent="0.2">
      <c r="B44" s="9">
        <f t="shared" si="3"/>
        <v>45292</v>
      </c>
      <c r="C44" s="2">
        <f t="shared" si="1"/>
        <v>1300000</v>
      </c>
      <c r="D44" s="2">
        <f t="shared" si="0"/>
        <v>1331000.0000000005</v>
      </c>
      <c r="E44" s="2">
        <f t="shared" si="2"/>
        <v>1349858.8075760033</v>
      </c>
    </row>
    <row r="45" spans="2:5" x14ac:dyDescent="0.2">
      <c r="B45" s="9">
        <f t="shared" si="3"/>
        <v>45323</v>
      </c>
      <c r="C45" s="2">
        <f t="shared" si="1"/>
        <v>1308493.1506849315</v>
      </c>
      <c r="D45" s="2">
        <f t="shared" si="0"/>
        <v>1341817.9540148829</v>
      </c>
      <c r="E45" s="2">
        <f t="shared" si="2"/>
        <v>1361372.1850486398</v>
      </c>
    </row>
    <row r="46" spans="2:5" x14ac:dyDescent="0.2">
      <c r="B46" s="9">
        <f t="shared" si="3"/>
        <v>45352</v>
      </c>
      <c r="C46" s="2">
        <f t="shared" si="1"/>
        <v>1316438.3561643835</v>
      </c>
      <c r="D46" s="2">
        <f t="shared" si="0"/>
        <v>1352017.5607138879</v>
      </c>
      <c r="E46" s="2">
        <f t="shared" si="2"/>
        <v>1372231.6500066882</v>
      </c>
    </row>
    <row r="47" spans="2:5" x14ac:dyDescent="0.2">
      <c r="B47" s="9">
        <f t="shared" si="3"/>
        <v>45383</v>
      </c>
      <c r="C47" s="2">
        <f t="shared" si="1"/>
        <v>1324931.506849315</v>
      </c>
      <c r="D47" s="2">
        <f t="shared" si="0"/>
        <v>1363006.338925095</v>
      </c>
      <c r="E47" s="2">
        <f t="shared" si="2"/>
        <v>1383935.8526075492</v>
      </c>
    </row>
    <row r="48" spans="2:5" x14ac:dyDescent="0.2">
      <c r="B48" s="9">
        <f t="shared" si="3"/>
        <v>45413</v>
      </c>
      <c r="C48" s="2">
        <f t="shared" si="1"/>
        <v>1333150.6849315069</v>
      </c>
      <c r="D48" s="2">
        <f t="shared" si="0"/>
        <v>1373725.6712291306</v>
      </c>
      <c r="E48" s="2">
        <f t="shared" si="2"/>
        <v>1395357.5419847826</v>
      </c>
    </row>
    <row r="49" spans="2:5" x14ac:dyDescent="0.2">
      <c r="B49" s="9">
        <f t="shared" si="3"/>
        <v>45444</v>
      </c>
      <c r="C49" s="2">
        <f t="shared" si="1"/>
        <v>1341643.8356164384</v>
      </c>
      <c r="D49" s="2">
        <f t="shared" si="0"/>
        <v>1384890.8862106637</v>
      </c>
      <c r="E49" s="2">
        <f t="shared" si="2"/>
        <v>1407258.9927142926</v>
      </c>
    </row>
    <row r="50" spans="2:5" x14ac:dyDescent="0.2">
      <c r="B50" s="9">
        <f t="shared" si="3"/>
        <v>45474</v>
      </c>
      <c r="C50" s="2">
        <f t="shared" si="1"/>
        <v>1349863.0136986303</v>
      </c>
      <c r="D50" s="2">
        <f t="shared" si="0"/>
        <v>1395782.3290383101</v>
      </c>
      <c r="E50" s="2">
        <f t="shared" si="2"/>
        <v>1418873.1690923499</v>
      </c>
    </row>
    <row r="51" spans="2:5" x14ac:dyDescent="0.2">
      <c r="B51" s="9">
        <f t="shared" si="3"/>
        <v>45505</v>
      </c>
      <c r="C51" s="2">
        <f t="shared" si="1"/>
        <v>1358356.1643835616</v>
      </c>
      <c r="D51" s="2">
        <f t="shared" si="0"/>
        <v>1407126.8136741645</v>
      </c>
      <c r="E51" s="2">
        <f t="shared" si="2"/>
        <v>1430975.1921260711</v>
      </c>
    </row>
    <row r="52" spans="2:5" x14ac:dyDescent="0.2">
      <c r="B52" s="9">
        <f t="shared" si="3"/>
        <v>45536</v>
      </c>
      <c r="C52" s="2">
        <f t="shared" si="1"/>
        <v>1366849.3150684934</v>
      </c>
      <c r="D52" s="2">
        <f t="shared" si="0"/>
        <v>1418563.5027526284</v>
      </c>
      <c r="E52" s="2">
        <f t="shared" si="2"/>
        <v>1443180.4371846353</v>
      </c>
    </row>
    <row r="53" spans="2:5" x14ac:dyDescent="0.2">
      <c r="B53" s="9">
        <f t="shared" si="3"/>
        <v>45566</v>
      </c>
      <c r="C53" s="2">
        <f t="shared" si="1"/>
        <v>1375068.493150685</v>
      </c>
      <c r="D53" s="2">
        <f t="shared" si="0"/>
        <v>1429719.7631060276</v>
      </c>
      <c r="E53" s="2">
        <f t="shared" si="2"/>
        <v>1455091.0749773951</v>
      </c>
    </row>
    <row r="54" spans="2:5" x14ac:dyDescent="0.2">
      <c r="B54" s="9">
        <f t="shared" si="3"/>
        <v>45597</v>
      </c>
      <c r="C54" s="2">
        <f t="shared" si="1"/>
        <v>1383561.6438356165</v>
      </c>
      <c r="D54" s="2">
        <f t="shared" si="0"/>
        <v>1441340.0806503177</v>
      </c>
      <c r="E54" s="2">
        <f t="shared" si="2"/>
        <v>1467502.0121133786</v>
      </c>
    </row>
    <row r="55" spans="2:5" x14ac:dyDescent="0.2">
      <c r="B55" s="9">
        <f t="shared" si="3"/>
        <v>45627</v>
      </c>
      <c r="C55" s="2">
        <f t="shared" si="1"/>
        <v>1391780.8219178084</v>
      </c>
      <c r="D55" s="2">
        <f t="shared" si="0"/>
        <v>1452675.4668817569</v>
      </c>
      <c r="E55" s="2">
        <f t="shared" si="2"/>
        <v>1479613.3770377305</v>
      </c>
    </row>
    <row r="56" spans="2:5" x14ac:dyDescent="0.2">
      <c r="B56" s="9">
        <f t="shared" si="3"/>
        <v>45658</v>
      </c>
      <c r="C56" s="2">
        <f t="shared" si="1"/>
        <v>1400273.9726027397</v>
      </c>
      <c r="D56" s="2">
        <f t="shared" si="0"/>
        <v>1464482.3612463514</v>
      </c>
      <c r="E56" s="2">
        <f t="shared" si="2"/>
        <v>1492233.4727305451</v>
      </c>
    </row>
    <row r="57" spans="2:5" x14ac:dyDescent="0.2">
      <c r="B57" s="9">
        <f t="shared" si="3"/>
        <v>45689</v>
      </c>
      <c r="C57" s="2">
        <f t="shared" si="1"/>
        <v>1408767.1232876712</v>
      </c>
      <c r="D57" s="2">
        <f t="shared" si="0"/>
        <v>1476385.2183760055</v>
      </c>
      <c r="E57" s="2">
        <f t="shared" si="2"/>
        <v>1504961.2092555987</v>
      </c>
    </row>
    <row r="58" spans="2:5" x14ac:dyDescent="0.2">
      <c r="B58" s="9">
        <f t="shared" si="3"/>
        <v>45717</v>
      </c>
      <c r="C58" s="2">
        <f t="shared" si="1"/>
        <v>1416438.3561643837</v>
      </c>
      <c r="D58" s="2">
        <f t="shared" si="0"/>
        <v>1487219.3167852766</v>
      </c>
      <c r="E58" s="2">
        <f t="shared" si="2"/>
        <v>1516550.5124503525</v>
      </c>
    </row>
    <row r="59" spans="2:5" x14ac:dyDescent="0.2">
      <c r="B59" s="9">
        <f t="shared" si="3"/>
        <v>45748</v>
      </c>
      <c r="C59" s="2">
        <f t="shared" si="1"/>
        <v>1424931.506849315</v>
      </c>
      <c r="D59" s="2">
        <f t="shared" si="0"/>
        <v>1499306.9728176047</v>
      </c>
      <c r="E59" s="2">
        <f t="shared" si="2"/>
        <v>1529485.6567840893</v>
      </c>
    </row>
    <row r="60" spans="2:5" x14ac:dyDescent="0.2">
      <c r="B60" s="9">
        <f t="shared" si="3"/>
        <v>45778</v>
      </c>
      <c r="C60" s="2">
        <f t="shared" si="1"/>
        <v>1433150.6849315071</v>
      </c>
      <c r="D60" s="2">
        <f t="shared" si="0"/>
        <v>1511098.2383520438</v>
      </c>
      <c r="E60" s="2">
        <f t="shared" si="2"/>
        <v>1542108.5757191014</v>
      </c>
    </row>
    <row r="61" spans="2:5" x14ac:dyDescent="0.2">
      <c r="B61" s="9">
        <f t="shared" si="3"/>
        <v>45809</v>
      </c>
      <c r="C61" s="2">
        <f t="shared" si="1"/>
        <v>1441643.8356164382</v>
      </c>
      <c r="D61" s="2">
        <f t="shared" si="0"/>
        <v>1523379.9748317301</v>
      </c>
      <c r="E61" s="2">
        <f t="shared" si="2"/>
        <v>1555261.712948266</v>
      </c>
    </row>
    <row r="62" spans="2:5" x14ac:dyDescent="0.2">
      <c r="B62" s="9">
        <f t="shared" si="3"/>
        <v>45839</v>
      </c>
      <c r="C62" s="2">
        <f t="shared" si="1"/>
        <v>1449863.01369863</v>
      </c>
      <c r="D62" s="2">
        <f t="shared" si="0"/>
        <v>1535360.5619421413</v>
      </c>
      <c r="E62" s="2">
        <f t="shared" si="2"/>
        <v>1568097.3629186961</v>
      </c>
    </row>
    <row r="63" spans="2:5" x14ac:dyDescent="0.2">
      <c r="B63" s="9">
        <f t="shared" si="3"/>
        <v>45870</v>
      </c>
      <c r="C63" s="2">
        <f t="shared" si="1"/>
        <v>1458356.1643835616</v>
      </c>
      <c r="D63" s="2">
        <f t="shared" si="0"/>
        <v>1547839.4950415811</v>
      </c>
      <c r="E63" s="2">
        <f t="shared" si="2"/>
        <v>1581472.1668254465</v>
      </c>
    </row>
    <row r="64" spans="2:5" x14ac:dyDescent="0.2">
      <c r="B64" s="9">
        <f t="shared" si="3"/>
        <v>45901</v>
      </c>
      <c r="C64" s="2">
        <f t="shared" si="1"/>
        <v>1466849.3150684931</v>
      </c>
      <c r="D64" s="2">
        <f t="shared" si="0"/>
        <v>1560419.8530278914</v>
      </c>
      <c r="E64" s="2">
        <f t="shared" si="2"/>
        <v>1594961.0487121579</v>
      </c>
    </row>
    <row r="65" spans="2:5" x14ac:dyDescent="0.2">
      <c r="B65" s="9">
        <f t="shared" si="3"/>
        <v>45931</v>
      </c>
      <c r="C65" s="2">
        <f t="shared" si="1"/>
        <v>1475068.493150685</v>
      </c>
      <c r="D65" s="2">
        <f t="shared" si="0"/>
        <v>1572691.7394166307</v>
      </c>
      <c r="E65" s="2">
        <f t="shared" si="2"/>
        <v>1608124.3392164488</v>
      </c>
    </row>
    <row r="66" spans="2:5" x14ac:dyDescent="0.2">
      <c r="B66" s="9">
        <f t="shared" si="3"/>
        <v>45962</v>
      </c>
      <c r="C66" s="2">
        <f t="shared" si="1"/>
        <v>1483561.6438356165</v>
      </c>
      <c r="D66" s="2">
        <f t="shared" si="0"/>
        <v>1585474.0887153496</v>
      </c>
      <c r="E66" s="2">
        <f t="shared" si="2"/>
        <v>1621840.5460052027</v>
      </c>
    </row>
    <row r="67" spans="2:5" x14ac:dyDescent="0.2">
      <c r="B67" s="9">
        <f t="shared" si="3"/>
        <v>45992</v>
      </c>
      <c r="C67" s="2">
        <f t="shared" si="1"/>
        <v>1491780.8219178081</v>
      </c>
      <c r="D67" s="2">
        <f t="shared" si="0"/>
        <v>1597943.0135699329</v>
      </c>
      <c r="E67" s="2">
        <f t="shared" si="2"/>
        <v>1635225.6742977977</v>
      </c>
    </row>
    <row r="68" spans="2:5" x14ac:dyDescent="0.2">
      <c r="B68" s="9">
        <f t="shared" si="3"/>
        <v>46023</v>
      </c>
      <c r="C68" s="2">
        <f t="shared" si="1"/>
        <v>1500273.9726027397</v>
      </c>
      <c r="D68" s="2">
        <f t="shared" si="0"/>
        <v>1610930.5973709866</v>
      </c>
      <c r="E68" s="2">
        <f t="shared" si="2"/>
        <v>1649173.0370408287</v>
      </c>
    </row>
    <row r="69" spans="2:5" x14ac:dyDescent="0.2">
      <c r="B69" s="9">
        <f t="shared" si="3"/>
        <v>46054</v>
      </c>
      <c r="C69" s="2">
        <f t="shared" si="1"/>
        <v>1508767.1232876715</v>
      </c>
      <c r="D69" s="2">
        <f t="shared" si="0"/>
        <v>1624023.7402136063</v>
      </c>
      <c r="E69" s="2">
        <f t="shared" si="2"/>
        <v>1663239.3613012468</v>
      </c>
    </row>
    <row r="70" spans="2:5" x14ac:dyDescent="0.2">
      <c r="B70" s="9">
        <f t="shared" si="3"/>
        <v>46082</v>
      </c>
      <c r="C70" s="2">
        <f t="shared" si="1"/>
        <v>1516438.3561643837</v>
      </c>
      <c r="D70" s="2">
        <f t="shared" si="0"/>
        <v>1635941.2484638048</v>
      </c>
      <c r="E70" s="2">
        <f t="shared" si="2"/>
        <v>1676047.5221528499</v>
      </c>
    </row>
    <row r="71" spans="2:5" x14ac:dyDescent="0.2">
      <c r="B71" s="9">
        <f t="shared" si="3"/>
        <v>46113</v>
      </c>
      <c r="C71" s="2">
        <f t="shared" si="1"/>
        <v>1524931.506849315</v>
      </c>
      <c r="D71" s="2">
        <f t="shared" si="0"/>
        <v>1649237.6700993653</v>
      </c>
      <c r="E71" s="2">
        <f t="shared" si="2"/>
        <v>1690343.0674916068</v>
      </c>
    </row>
    <row r="72" spans="2:5" x14ac:dyDescent="0.2">
      <c r="B72" s="9">
        <f t="shared" si="3"/>
        <v>46143</v>
      </c>
      <c r="C72" s="2">
        <f t="shared" si="1"/>
        <v>1533150.6849315069</v>
      </c>
      <c r="D72" s="2">
        <f t="shared" si="0"/>
        <v>1662208.0621872481</v>
      </c>
      <c r="E72" s="2">
        <f t="shared" si="2"/>
        <v>1704293.5503998084</v>
      </c>
    </row>
    <row r="73" spans="2:5" x14ac:dyDescent="0.2">
      <c r="B73" s="9">
        <f t="shared" si="3"/>
        <v>46174</v>
      </c>
      <c r="C73" s="2">
        <f t="shared" si="1"/>
        <v>1541643.8356164384</v>
      </c>
      <c r="D73" s="2">
        <f t="shared" ref="D73:D136" si="4">$C$2*(1+$C$3/$C$4)^((B73-$B$8)/($B$20-$B$8)*$C$4)</f>
        <v>1675717.972314903</v>
      </c>
      <c r="E73" s="2">
        <f t="shared" si="2"/>
        <v>1718830.0151469395</v>
      </c>
    </row>
    <row r="74" spans="2:5" x14ac:dyDescent="0.2">
      <c r="B74" s="9">
        <f t="shared" si="3"/>
        <v>46204</v>
      </c>
      <c r="C74" s="2">
        <f t="shared" ref="C74:C137" si="5">$C$2*(1+$C$3*(B74-$B$8)/($B$20-$B$8))</f>
        <v>1549863.0136986303</v>
      </c>
      <c r="D74" s="2">
        <f t="shared" si="4"/>
        <v>1688896.6181363557</v>
      </c>
      <c r="E74" s="2">
        <f t="shared" ref="E74:E137" si="6">$C$2*EXP($C$3*(B74-$B$8)/($B$20-$B$8))</f>
        <v>1733015.6022088574</v>
      </c>
    </row>
    <row r="75" spans="2:5" x14ac:dyDescent="0.2">
      <c r="B75" s="9">
        <f t="shared" si="3"/>
        <v>46235</v>
      </c>
      <c r="C75" s="2">
        <f t="shared" si="5"/>
        <v>1558356.1643835618</v>
      </c>
      <c r="D75" s="2">
        <f t="shared" si="4"/>
        <v>1702623.4445457393</v>
      </c>
      <c r="E75" s="2">
        <f t="shared" si="6"/>
        <v>1747797.0465215624</v>
      </c>
    </row>
    <row r="76" spans="2:5" x14ac:dyDescent="0.2">
      <c r="B76" s="9">
        <f t="shared" si="3"/>
        <v>46266</v>
      </c>
      <c r="C76" s="2">
        <f t="shared" si="5"/>
        <v>1566849.3150684929</v>
      </c>
      <c r="D76" s="2">
        <f t="shared" si="4"/>
        <v>1716461.8383306807</v>
      </c>
      <c r="E76" s="2">
        <f t="shared" si="6"/>
        <v>1762704.5665001133</v>
      </c>
    </row>
    <row r="77" spans="2:5" x14ac:dyDescent="0.2">
      <c r="B77" s="9">
        <f t="shared" si="3"/>
        <v>46296</v>
      </c>
      <c r="C77" s="2">
        <f t="shared" si="5"/>
        <v>1575068.493150685</v>
      </c>
      <c r="D77" s="2">
        <f t="shared" si="4"/>
        <v>1729960.9133582939</v>
      </c>
      <c r="E77" s="2">
        <f t="shared" si="6"/>
        <v>1777252.252351637</v>
      </c>
    </row>
    <row r="78" spans="2:5" x14ac:dyDescent="0.2">
      <c r="B78" s="9">
        <f t="shared" si="3"/>
        <v>46327</v>
      </c>
      <c r="C78" s="2">
        <f t="shared" si="5"/>
        <v>1583561.6438356163</v>
      </c>
      <c r="D78" s="2">
        <f t="shared" si="4"/>
        <v>1744021.4975868845</v>
      </c>
      <c r="E78" s="2">
        <f t="shared" si="6"/>
        <v>1792411.0052008796</v>
      </c>
    </row>
    <row r="79" spans="2:5" x14ac:dyDescent="0.2">
      <c r="B79" s="9">
        <f t="shared" si="3"/>
        <v>46357</v>
      </c>
      <c r="C79" s="2">
        <f t="shared" si="5"/>
        <v>1591780.8219178081</v>
      </c>
      <c r="D79" s="2">
        <f t="shared" si="4"/>
        <v>1757737.3149269263</v>
      </c>
      <c r="E79" s="2">
        <f t="shared" si="6"/>
        <v>1807203.8597245673</v>
      </c>
    </row>
    <row r="80" spans="2:5" x14ac:dyDescent="0.2">
      <c r="B80" s="9">
        <f t="shared" si="3"/>
        <v>46388</v>
      </c>
      <c r="C80" s="2">
        <f t="shared" si="5"/>
        <v>1600273.9726027397</v>
      </c>
      <c r="D80" s="2">
        <f t="shared" si="4"/>
        <v>1772023.6571080855</v>
      </c>
      <c r="E80" s="2">
        <f t="shared" si="6"/>
        <v>1822618.0794120163</v>
      </c>
    </row>
    <row r="81" spans="2:5" x14ac:dyDescent="0.2">
      <c r="B81" s="9">
        <f t="shared" si="3"/>
        <v>46419</v>
      </c>
      <c r="C81" s="2">
        <f t="shared" si="5"/>
        <v>1608767.1232876712</v>
      </c>
      <c r="D81" s="2">
        <f t="shared" si="4"/>
        <v>1786426.1142349669</v>
      </c>
      <c r="E81" s="2">
        <f t="shared" si="6"/>
        <v>1838163.7719088525</v>
      </c>
    </row>
    <row r="82" spans="2:5" x14ac:dyDescent="0.2">
      <c r="B82" s="9">
        <f t="shared" si="3"/>
        <v>46447</v>
      </c>
      <c r="C82" s="2">
        <f t="shared" si="5"/>
        <v>1616438.3561643835</v>
      </c>
      <c r="D82" s="2">
        <f t="shared" si="4"/>
        <v>1799535.3733101853</v>
      </c>
      <c r="E82" s="2">
        <f t="shared" si="6"/>
        <v>1852318.9787960795</v>
      </c>
    </row>
    <row r="83" spans="2:5" x14ac:dyDescent="0.2">
      <c r="B83" s="9">
        <f t="shared" si="3"/>
        <v>46478</v>
      </c>
      <c r="C83" s="2">
        <f t="shared" si="5"/>
        <v>1624931.506849315</v>
      </c>
      <c r="D83" s="2">
        <f t="shared" si="4"/>
        <v>1814161.437109302</v>
      </c>
      <c r="E83" s="2">
        <f t="shared" si="6"/>
        <v>1868117.9997625055</v>
      </c>
    </row>
    <row r="84" spans="2:5" x14ac:dyDescent="0.2">
      <c r="B84" s="9">
        <f t="shared" si="3"/>
        <v>46508</v>
      </c>
      <c r="C84" s="2">
        <f t="shared" si="5"/>
        <v>1633150.6849315069</v>
      </c>
      <c r="D84" s="2">
        <f t="shared" si="4"/>
        <v>1828428.8684059731</v>
      </c>
      <c r="E84" s="2">
        <f t="shared" si="6"/>
        <v>1883535.6677657613</v>
      </c>
    </row>
    <row r="85" spans="2:5" x14ac:dyDescent="0.2">
      <c r="B85" s="9">
        <f t="shared" si="3"/>
        <v>46539</v>
      </c>
      <c r="C85" s="2">
        <f t="shared" si="5"/>
        <v>1641643.8356164384</v>
      </c>
      <c r="D85" s="2">
        <f t="shared" si="4"/>
        <v>1843289.7695463938</v>
      </c>
      <c r="E85" s="2">
        <f t="shared" si="6"/>
        <v>1899600.9458559228</v>
      </c>
    </row>
    <row r="86" spans="2:5" x14ac:dyDescent="0.2">
      <c r="B86" s="9">
        <f t="shared" si="3"/>
        <v>46569</v>
      </c>
      <c r="C86" s="2">
        <f t="shared" si="5"/>
        <v>1649863.01369863</v>
      </c>
      <c r="D86" s="2">
        <f t="shared" si="4"/>
        <v>1857786.279949991</v>
      </c>
      <c r="E86" s="2">
        <f t="shared" si="6"/>
        <v>1915278.4441325841</v>
      </c>
    </row>
    <row r="87" spans="2:5" x14ac:dyDescent="0.2">
      <c r="B87" s="9">
        <f t="shared" si="3"/>
        <v>46600</v>
      </c>
      <c r="C87" s="2">
        <f t="shared" si="5"/>
        <v>1658356.1643835618</v>
      </c>
      <c r="D87" s="2">
        <f t="shared" si="4"/>
        <v>1872885.7890003135</v>
      </c>
      <c r="E87" s="2">
        <f t="shared" si="6"/>
        <v>1931614.4665141406</v>
      </c>
    </row>
    <row r="88" spans="2:5" x14ac:dyDescent="0.2">
      <c r="B88" s="9">
        <f t="shared" si="3"/>
        <v>46631</v>
      </c>
      <c r="C88" s="2">
        <f t="shared" si="5"/>
        <v>1666849.3150684931</v>
      </c>
      <c r="D88" s="2">
        <f t="shared" si="4"/>
        <v>1888108.022163749</v>
      </c>
      <c r="E88" s="2">
        <f t="shared" si="6"/>
        <v>1948089.8240550668</v>
      </c>
    </row>
    <row r="89" spans="2:5" x14ac:dyDescent="0.2">
      <c r="B89" s="9">
        <f t="shared" si="3"/>
        <v>46661</v>
      </c>
      <c r="C89" s="2">
        <f t="shared" si="5"/>
        <v>1675068.493150685</v>
      </c>
      <c r="D89" s="2">
        <f t="shared" si="4"/>
        <v>1902957.0046941231</v>
      </c>
      <c r="E89" s="2">
        <f t="shared" si="6"/>
        <v>1964167.5033834712</v>
      </c>
    </row>
    <row r="90" spans="2:5" x14ac:dyDescent="0.2">
      <c r="B90" s="9">
        <f t="shared" si="3"/>
        <v>46692</v>
      </c>
      <c r="C90" s="2">
        <f t="shared" si="5"/>
        <v>1683561.6438356165</v>
      </c>
      <c r="D90" s="2">
        <f t="shared" si="4"/>
        <v>1918423.6473455732</v>
      </c>
      <c r="E90" s="2">
        <f t="shared" si="6"/>
        <v>1980920.5161867505</v>
      </c>
    </row>
    <row r="91" spans="2:5" x14ac:dyDescent="0.2">
      <c r="B91" s="9">
        <f t="shared" si="3"/>
        <v>46722</v>
      </c>
      <c r="C91" s="2">
        <f t="shared" si="5"/>
        <v>1691780.8219178081</v>
      </c>
      <c r="D91" s="2">
        <f t="shared" si="4"/>
        <v>1933511.0464196191</v>
      </c>
      <c r="E91" s="2">
        <f t="shared" si="6"/>
        <v>1997269.1488016539</v>
      </c>
    </row>
    <row r="92" spans="2:5" x14ac:dyDescent="0.2">
      <c r="B92" s="9">
        <f t="shared" si="3"/>
        <v>46753</v>
      </c>
      <c r="C92" s="2">
        <f t="shared" si="5"/>
        <v>1700273.9726027399</v>
      </c>
      <c r="D92" s="2">
        <f t="shared" si="4"/>
        <v>1949226.0228188941</v>
      </c>
      <c r="E92" s="2">
        <f t="shared" si="6"/>
        <v>2014304.4961250518</v>
      </c>
    </row>
    <row r="93" spans="2:5" x14ac:dyDescent="0.2">
      <c r="B93" s="9">
        <f t="shared" si="3"/>
        <v>46784</v>
      </c>
      <c r="C93" s="2">
        <f t="shared" si="5"/>
        <v>1708767.123287671</v>
      </c>
      <c r="D93" s="2">
        <f t="shared" si="4"/>
        <v>1965068.7256584638</v>
      </c>
      <c r="E93" s="2">
        <f t="shared" si="6"/>
        <v>2031485.143373902</v>
      </c>
    </row>
    <row r="94" spans="2:5" x14ac:dyDescent="0.2">
      <c r="B94" s="9">
        <f t="shared" si="3"/>
        <v>46813</v>
      </c>
      <c r="C94" s="2">
        <f t="shared" si="5"/>
        <v>1716712.3287671234</v>
      </c>
      <c r="D94" s="2">
        <f t="shared" si="4"/>
        <v>1980005.8697608067</v>
      </c>
      <c r="E94" s="2">
        <f t="shared" si="6"/>
        <v>2047690.0004802463</v>
      </c>
    </row>
    <row r="95" spans="2:5" x14ac:dyDescent="0.2">
      <c r="B95" s="9">
        <f t="shared" si="3"/>
        <v>46844</v>
      </c>
      <c r="C95" s="2">
        <f t="shared" si="5"/>
        <v>1725205.4794520547</v>
      </c>
      <c r="D95" s="2">
        <f t="shared" si="4"/>
        <v>1996098.7416227679</v>
      </c>
      <c r="E95" s="2">
        <f t="shared" si="6"/>
        <v>2065155.403372871</v>
      </c>
    </row>
    <row r="96" spans="2:5" x14ac:dyDescent="0.2">
      <c r="B96" s="9">
        <f t="shared" si="3"/>
        <v>46874</v>
      </c>
      <c r="C96" s="2">
        <f t="shared" si="5"/>
        <v>1733424.6575342466</v>
      </c>
      <c r="D96" s="2">
        <f t="shared" si="4"/>
        <v>2011797.014706366</v>
      </c>
      <c r="E96" s="2">
        <f t="shared" si="6"/>
        <v>2082199.2305767094</v>
      </c>
    </row>
    <row r="97" spans="2:5" x14ac:dyDescent="0.2">
      <c r="B97" s="9">
        <f t="shared" si="3"/>
        <v>46905</v>
      </c>
      <c r="C97" s="2">
        <f t="shared" si="5"/>
        <v>1741917.8082191781</v>
      </c>
      <c r="D97" s="2">
        <f t="shared" si="4"/>
        <v>2028148.2751063446</v>
      </c>
      <c r="E97" s="2">
        <f t="shared" si="6"/>
        <v>2099958.973729338</v>
      </c>
    </row>
    <row r="98" spans="2:5" x14ac:dyDescent="0.2">
      <c r="B98" s="9">
        <f t="shared" ref="B98:B161" si="7">EOMONTH(B97,0)+1</f>
        <v>46935</v>
      </c>
      <c r="C98" s="2">
        <f t="shared" si="5"/>
        <v>1750136.9863013697</v>
      </c>
      <c r="D98" s="2">
        <f t="shared" si="4"/>
        <v>2044098.6010159561</v>
      </c>
      <c r="E98" s="2">
        <f t="shared" si="6"/>
        <v>2117290.0364788715</v>
      </c>
    </row>
    <row r="99" spans="2:5" x14ac:dyDescent="0.2">
      <c r="B99" s="9">
        <f t="shared" si="7"/>
        <v>46966</v>
      </c>
      <c r="C99" s="2">
        <f t="shared" si="5"/>
        <v>1758630.1369863015</v>
      </c>
      <c r="D99" s="2">
        <f t="shared" si="4"/>
        <v>2060712.3986625951</v>
      </c>
      <c r="E99" s="2">
        <f t="shared" si="6"/>
        <v>2135349.0803375468</v>
      </c>
    </row>
    <row r="100" spans="2:5" x14ac:dyDescent="0.2">
      <c r="B100" s="9">
        <f t="shared" si="7"/>
        <v>46997</v>
      </c>
      <c r="C100" s="2">
        <f t="shared" si="5"/>
        <v>1767123.2876712328</v>
      </c>
      <c r="D100" s="2">
        <f t="shared" si="4"/>
        <v>2077461.2280890641</v>
      </c>
      <c r="E100" s="2">
        <f t="shared" si="6"/>
        <v>2153562.1555568147</v>
      </c>
    </row>
    <row r="101" spans="2:5" x14ac:dyDescent="0.2">
      <c r="B101" s="9">
        <f t="shared" si="7"/>
        <v>47027</v>
      </c>
      <c r="C101" s="2">
        <f t="shared" si="5"/>
        <v>1775342.4657534247</v>
      </c>
      <c r="D101" s="2">
        <f t="shared" si="4"/>
        <v>2093799.3745940898</v>
      </c>
      <c r="E101" s="2">
        <f t="shared" si="6"/>
        <v>2171335.6079527405</v>
      </c>
    </row>
    <row r="102" spans="2:5" x14ac:dyDescent="0.2">
      <c r="B102" s="9">
        <f t="shared" si="7"/>
        <v>47058</v>
      </c>
      <c r="C102" s="2">
        <f t="shared" si="5"/>
        <v>1783835.6164383562</v>
      </c>
      <c r="D102" s="2">
        <f t="shared" si="4"/>
        <v>2110817.1246697837</v>
      </c>
      <c r="E102" s="2">
        <f t="shared" si="6"/>
        <v>2189855.6237750095</v>
      </c>
    </row>
    <row r="103" spans="2:5" x14ac:dyDescent="0.2">
      <c r="B103" s="9">
        <f t="shared" si="7"/>
        <v>47088</v>
      </c>
      <c r="C103" s="2">
        <f t="shared" si="5"/>
        <v>1792054.7945205481</v>
      </c>
      <c r="D103" s="2">
        <f t="shared" si="4"/>
        <v>2127417.5978636411</v>
      </c>
      <c r="E103" s="2">
        <f t="shared" si="6"/>
        <v>2207928.6079155821</v>
      </c>
    </row>
    <row r="104" spans="2:5" x14ac:dyDescent="0.2">
      <c r="B104" s="9">
        <f t="shared" si="7"/>
        <v>47119</v>
      </c>
      <c r="C104" s="2">
        <f t="shared" si="5"/>
        <v>1800547.9452054796</v>
      </c>
      <c r="D104" s="2">
        <f t="shared" si="4"/>
        <v>2144708.5864016884</v>
      </c>
      <c r="E104" s="2">
        <f t="shared" si="6"/>
        <v>2226760.7371374625</v>
      </c>
    </row>
    <row r="105" spans="2:5" x14ac:dyDescent="0.2">
      <c r="B105" s="9">
        <f t="shared" si="7"/>
        <v>47150</v>
      </c>
      <c r="C105" s="2">
        <f t="shared" si="5"/>
        <v>1809041.0958904109</v>
      </c>
      <c r="D105" s="2">
        <f t="shared" si="4"/>
        <v>2162140.1107165026</v>
      </c>
      <c r="E105" s="2">
        <f t="shared" si="6"/>
        <v>2245753.4916122425</v>
      </c>
    </row>
    <row r="106" spans="2:5" x14ac:dyDescent="0.2">
      <c r="B106" s="9">
        <f t="shared" si="7"/>
        <v>47178</v>
      </c>
      <c r="C106" s="2">
        <f t="shared" si="5"/>
        <v>1816712.3287671232</v>
      </c>
      <c r="D106" s="2">
        <f t="shared" si="4"/>
        <v>2178006.4567368878</v>
      </c>
      <c r="E106" s="2">
        <f t="shared" si="6"/>
        <v>2263047.4377650772</v>
      </c>
    </row>
    <row r="107" spans="2:5" x14ac:dyDescent="0.2">
      <c r="B107" s="9">
        <f t="shared" si="7"/>
        <v>47209</v>
      </c>
      <c r="C107" s="2">
        <f t="shared" si="5"/>
        <v>1825205.4794520549</v>
      </c>
      <c r="D107" s="2">
        <f t="shared" si="4"/>
        <v>2195708.6157850451</v>
      </c>
      <c r="E107" s="2">
        <f t="shared" si="6"/>
        <v>2282349.69311448</v>
      </c>
    </row>
    <row r="108" spans="2:5" x14ac:dyDescent="0.2">
      <c r="B108" s="9">
        <f t="shared" si="7"/>
        <v>47239</v>
      </c>
      <c r="C108" s="2">
        <f t="shared" si="5"/>
        <v>1833424.6575342466</v>
      </c>
      <c r="D108" s="2">
        <f t="shared" si="4"/>
        <v>2212976.7161770025</v>
      </c>
      <c r="E108" s="2">
        <f t="shared" si="6"/>
        <v>2301186.0352728688</v>
      </c>
    </row>
    <row r="109" spans="2:5" x14ac:dyDescent="0.2">
      <c r="B109" s="9">
        <f t="shared" si="7"/>
        <v>47270</v>
      </c>
      <c r="C109" s="2">
        <f t="shared" si="5"/>
        <v>1841917.8082191783</v>
      </c>
      <c r="D109" s="2">
        <f t="shared" si="4"/>
        <v>2230963.1026169793</v>
      </c>
      <c r="E109" s="2">
        <f t="shared" si="6"/>
        <v>2320813.5869176476</v>
      </c>
    </row>
    <row r="110" spans="2:5" x14ac:dyDescent="0.2">
      <c r="B110" s="9">
        <f t="shared" si="7"/>
        <v>47300</v>
      </c>
      <c r="C110" s="2">
        <f t="shared" si="5"/>
        <v>1850136.98630137</v>
      </c>
      <c r="D110" s="2">
        <f t="shared" si="4"/>
        <v>2248508.4611175512</v>
      </c>
      <c r="E110" s="2">
        <f t="shared" si="6"/>
        <v>2339967.3734477754</v>
      </c>
    </row>
    <row r="111" spans="2:5" x14ac:dyDescent="0.2">
      <c r="B111" s="9">
        <f t="shared" si="7"/>
        <v>47331</v>
      </c>
      <c r="C111" s="2">
        <f t="shared" si="5"/>
        <v>1858630.1369863015</v>
      </c>
      <c r="D111" s="2">
        <f t="shared" si="4"/>
        <v>2266783.6385288546</v>
      </c>
      <c r="E111" s="2">
        <f t="shared" si="6"/>
        <v>2359925.7035286357</v>
      </c>
    </row>
    <row r="112" spans="2:5" x14ac:dyDescent="0.2">
      <c r="B112" s="9">
        <f t="shared" si="7"/>
        <v>47362</v>
      </c>
      <c r="C112" s="2">
        <f t="shared" si="5"/>
        <v>1867123.2876712328</v>
      </c>
      <c r="D112" s="2">
        <f t="shared" si="4"/>
        <v>2285207.3508979711</v>
      </c>
      <c r="E112" s="2">
        <f t="shared" si="6"/>
        <v>2380054.2645896957</v>
      </c>
    </row>
    <row r="113" spans="2:5" x14ac:dyDescent="0.2">
      <c r="B113" s="9">
        <f t="shared" si="7"/>
        <v>47392</v>
      </c>
      <c r="C113" s="2">
        <f t="shared" si="5"/>
        <v>1875342.4657534244</v>
      </c>
      <c r="D113" s="2">
        <f t="shared" si="4"/>
        <v>2303179.3120534988</v>
      </c>
      <c r="E113" s="2">
        <f t="shared" si="6"/>
        <v>2399696.9672914743</v>
      </c>
    </row>
    <row r="114" spans="2:5" x14ac:dyDescent="0.2">
      <c r="B114" s="9">
        <f t="shared" si="7"/>
        <v>47423</v>
      </c>
      <c r="C114" s="2">
        <f t="shared" si="5"/>
        <v>1883835.6164383562</v>
      </c>
      <c r="D114" s="2">
        <f t="shared" si="4"/>
        <v>2321898.8371367622</v>
      </c>
      <c r="E114" s="2">
        <f t="shared" si="6"/>
        <v>2420164.7501805471</v>
      </c>
    </row>
    <row r="115" spans="2:5" x14ac:dyDescent="0.2">
      <c r="B115" s="9">
        <f t="shared" si="7"/>
        <v>47453</v>
      </c>
      <c r="C115" s="2">
        <f t="shared" si="5"/>
        <v>1892054.7945205478</v>
      </c>
      <c r="D115" s="2">
        <f t="shared" si="4"/>
        <v>2340159.3576500053</v>
      </c>
      <c r="E115" s="2">
        <f t="shared" si="6"/>
        <v>2440138.4866555501</v>
      </c>
    </row>
    <row r="116" spans="2:5" x14ac:dyDescent="0.2">
      <c r="B116" s="9">
        <f t="shared" si="7"/>
        <v>47484</v>
      </c>
      <c r="C116" s="2">
        <f t="shared" si="5"/>
        <v>1900547.9452054796</v>
      </c>
      <c r="D116" s="2">
        <f t="shared" si="4"/>
        <v>2359179.4450418577</v>
      </c>
      <c r="E116" s="2">
        <f t="shared" si="6"/>
        <v>2460951.2081970158</v>
      </c>
    </row>
    <row r="117" spans="2:5" x14ac:dyDescent="0.2">
      <c r="B117" s="9">
        <f t="shared" si="7"/>
        <v>47515</v>
      </c>
      <c r="C117" s="2">
        <f t="shared" si="5"/>
        <v>1909041.0958904109</v>
      </c>
      <c r="D117" s="2">
        <f t="shared" si="4"/>
        <v>2378354.1217881534</v>
      </c>
      <c r="E117" s="2">
        <f t="shared" si="6"/>
        <v>2481941.4480966935</v>
      </c>
    </row>
    <row r="118" spans="2:5" x14ac:dyDescent="0.2">
      <c r="B118" s="9">
        <f t="shared" si="7"/>
        <v>47543</v>
      </c>
      <c r="C118" s="2">
        <f t="shared" si="5"/>
        <v>1916712.3287671232</v>
      </c>
      <c r="D118" s="2">
        <f t="shared" si="4"/>
        <v>2395807.1024105763</v>
      </c>
      <c r="E118" s="2">
        <f t="shared" si="6"/>
        <v>2501054.2144435728</v>
      </c>
    </row>
    <row r="119" spans="2:5" x14ac:dyDescent="0.2">
      <c r="B119" s="9">
        <f t="shared" si="7"/>
        <v>47574</v>
      </c>
      <c r="C119" s="2">
        <f t="shared" si="5"/>
        <v>1925205.4794520549</v>
      </c>
      <c r="D119" s="2">
        <f t="shared" si="4"/>
        <v>2415279.4773635496</v>
      </c>
      <c r="E119" s="2">
        <f t="shared" si="6"/>
        <v>2522386.5057090032</v>
      </c>
    </row>
    <row r="120" spans="2:5" x14ac:dyDescent="0.2">
      <c r="B120" s="9">
        <f t="shared" si="7"/>
        <v>47604</v>
      </c>
      <c r="C120" s="2">
        <f t="shared" si="5"/>
        <v>1933424.6575342466</v>
      </c>
      <c r="D120" s="2">
        <f t="shared" si="4"/>
        <v>2434274.3877947032</v>
      </c>
      <c r="E120" s="2">
        <f t="shared" si="6"/>
        <v>2543203.883265377</v>
      </c>
    </row>
    <row r="121" spans="2:5" x14ac:dyDescent="0.2">
      <c r="B121" s="9">
        <f t="shared" si="7"/>
        <v>47635</v>
      </c>
      <c r="C121" s="2">
        <f t="shared" si="5"/>
        <v>1941917.8082191781</v>
      </c>
      <c r="D121" s="2">
        <f t="shared" si="4"/>
        <v>2454059.4128786772</v>
      </c>
      <c r="E121" s="2">
        <f t="shared" si="6"/>
        <v>2564895.6825362132</v>
      </c>
    </row>
    <row r="122" spans="2:5" x14ac:dyDescent="0.2">
      <c r="B122" s="9">
        <f t="shared" si="7"/>
        <v>47665</v>
      </c>
      <c r="C122" s="2">
        <f t="shared" si="5"/>
        <v>1950136.98630137</v>
      </c>
      <c r="D122" s="2">
        <f t="shared" si="4"/>
        <v>2473359.307229307</v>
      </c>
      <c r="E122" s="2">
        <f t="shared" si="6"/>
        <v>2586063.8903803397</v>
      </c>
    </row>
    <row r="123" spans="2:5" x14ac:dyDescent="0.2">
      <c r="B123" s="9">
        <f t="shared" si="7"/>
        <v>47696</v>
      </c>
      <c r="C123" s="2">
        <f t="shared" si="5"/>
        <v>1958630.1369863015</v>
      </c>
      <c r="D123" s="2">
        <f t="shared" si="4"/>
        <v>2493462.0023817401</v>
      </c>
      <c r="E123" s="2">
        <f t="shared" si="6"/>
        <v>2608121.2563590617</v>
      </c>
    </row>
    <row r="124" spans="2:5" x14ac:dyDescent="0.2">
      <c r="B124" s="9">
        <f t="shared" si="7"/>
        <v>47727</v>
      </c>
      <c r="C124" s="2">
        <f t="shared" si="5"/>
        <v>1967123.2876712331</v>
      </c>
      <c r="D124" s="2">
        <f t="shared" si="4"/>
        <v>2513728.0859877686</v>
      </c>
      <c r="E124" s="2">
        <f t="shared" si="6"/>
        <v>2630366.7566664545</v>
      </c>
    </row>
    <row r="125" spans="2:5" x14ac:dyDescent="0.2">
      <c r="B125" s="9">
        <f t="shared" si="7"/>
        <v>47757</v>
      </c>
      <c r="C125" s="2">
        <f t="shared" si="5"/>
        <v>1975342.4657534247</v>
      </c>
      <c r="D125" s="2">
        <f t="shared" si="4"/>
        <v>2533497.2432588488</v>
      </c>
      <c r="E125" s="2">
        <f t="shared" si="6"/>
        <v>2652075.3004448661</v>
      </c>
    </row>
    <row r="126" spans="2:5" x14ac:dyDescent="0.2">
      <c r="B126" s="9">
        <f t="shared" si="7"/>
        <v>47788</v>
      </c>
      <c r="C126" s="2">
        <f t="shared" si="5"/>
        <v>1983835.6164383565</v>
      </c>
      <c r="D126" s="2">
        <f t="shared" si="4"/>
        <v>2554088.7208504388</v>
      </c>
      <c r="E126" s="2">
        <f t="shared" si="6"/>
        <v>2674695.6988513563</v>
      </c>
    </row>
    <row r="127" spans="2:5" x14ac:dyDescent="0.2">
      <c r="B127" s="9">
        <f t="shared" si="7"/>
        <v>47818</v>
      </c>
      <c r="C127" s="2">
        <f t="shared" si="5"/>
        <v>1992054.7945205481</v>
      </c>
      <c r="D127" s="2">
        <f t="shared" si="4"/>
        <v>2574175.2934150063</v>
      </c>
      <c r="E127" s="2">
        <f t="shared" si="6"/>
        <v>2696770.0915288362</v>
      </c>
    </row>
    <row r="128" spans="2:5" x14ac:dyDescent="0.2">
      <c r="B128" s="9">
        <f t="shared" si="7"/>
        <v>47849</v>
      </c>
      <c r="C128" s="2">
        <f t="shared" si="5"/>
        <v>2000547.9452054794</v>
      </c>
      <c r="D128" s="2">
        <f t="shared" si="4"/>
        <v>2595097.3895460432</v>
      </c>
      <c r="E128" s="2">
        <f t="shared" si="6"/>
        <v>2719771.7061024699</v>
      </c>
    </row>
    <row r="129" spans="2:5" x14ac:dyDescent="0.2">
      <c r="B129" s="9">
        <f t="shared" si="7"/>
        <v>47880</v>
      </c>
      <c r="C129" s="2">
        <f t="shared" si="5"/>
        <v>2009041.0958904109</v>
      </c>
      <c r="D129" s="2">
        <f t="shared" si="4"/>
        <v>2616189.5339669688</v>
      </c>
      <c r="E129" s="2">
        <f t="shared" si="6"/>
        <v>2742969.5088030249</v>
      </c>
    </row>
    <row r="130" spans="2:5" x14ac:dyDescent="0.2">
      <c r="B130" s="9">
        <f t="shared" si="7"/>
        <v>47908</v>
      </c>
      <c r="C130" s="2">
        <f t="shared" si="5"/>
        <v>2016712.3287671234</v>
      </c>
      <c r="D130" s="2">
        <f t="shared" si="4"/>
        <v>2635387.8126516347</v>
      </c>
      <c r="E130" s="2">
        <f t="shared" si="6"/>
        <v>2764092.3823335706</v>
      </c>
    </row>
    <row r="131" spans="2:5" x14ac:dyDescent="0.2">
      <c r="B131" s="9">
        <f t="shared" si="7"/>
        <v>47939</v>
      </c>
      <c r="C131" s="2">
        <f t="shared" si="5"/>
        <v>2025205.4794520547</v>
      </c>
      <c r="D131" s="2">
        <f t="shared" si="4"/>
        <v>2656807.4250999046</v>
      </c>
      <c r="E131" s="2">
        <f t="shared" si="6"/>
        <v>2787668.2102560434</v>
      </c>
    </row>
    <row r="132" spans="2:5" x14ac:dyDescent="0.2">
      <c r="B132" s="9">
        <f t="shared" si="7"/>
        <v>47969</v>
      </c>
      <c r="C132" s="2">
        <f t="shared" si="5"/>
        <v>2033424.6575342468</v>
      </c>
      <c r="D132" s="2">
        <f t="shared" si="4"/>
        <v>2677701.8265741733</v>
      </c>
      <c r="E132" s="2">
        <f t="shared" si="6"/>
        <v>2810674.9705219488</v>
      </c>
    </row>
    <row r="133" spans="2:5" x14ac:dyDescent="0.2">
      <c r="B133" s="9">
        <f t="shared" si="7"/>
        <v>48000</v>
      </c>
      <c r="C133" s="2">
        <f t="shared" si="5"/>
        <v>2041917.8082191781</v>
      </c>
      <c r="D133" s="2">
        <f t="shared" si="4"/>
        <v>2699465.3541665454</v>
      </c>
      <c r="E133" s="2">
        <f t="shared" si="6"/>
        <v>2834648.1162368115</v>
      </c>
    </row>
    <row r="134" spans="2:5" x14ac:dyDescent="0.2">
      <c r="B134" s="9">
        <f t="shared" si="7"/>
        <v>48030</v>
      </c>
      <c r="C134" s="2">
        <f t="shared" si="5"/>
        <v>2050136.9863013697</v>
      </c>
      <c r="D134" s="2">
        <f t="shared" si="4"/>
        <v>2720695.2379522379</v>
      </c>
      <c r="E134" s="2">
        <f t="shared" si="6"/>
        <v>2858042.6039339211</v>
      </c>
    </row>
    <row r="135" spans="2:5" x14ac:dyDescent="0.2">
      <c r="B135" s="9">
        <f t="shared" si="7"/>
        <v>48061</v>
      </c>
      <c r="C135" s="2">
        <f t="shared" si="5"/>
        <v>2058630.1369863013</v>
      </c>
      <c r="D135" s="2">
        <f t="shared" si="4"/>
        <v>2742808.2026199144</v>
      </c>
      <c r="E135" s="2">
        <f t="shared" si="6"/>
        <v>2882419.7633429551</v>
      </c>
    </row>
    <row r="136" spans="2:5" x14ac:dyDescent="0.2">
      <c r="B136" s="9">
        <f t="shared" si="7"/>
        <v>48092</v>
      </c>
      <c r="C136" s="2">
        <f t="shared" si="5"/>
        <v>2067123.2876712331</v>
      </c>
      <c r="D136" s="2">
        <f t="shared" si="4"/>
        <v>2765100.8945865449</v>
      </c>
      <c r="E136" s="2">
        <f t="shared" si="6"/>
        <v>2907004.8433407289</v>
      </c>
    </row>
    <row r="137" spans="2:5" x14ac:dyDescent="0.2">
      <c r="B137" s="9">
        <f t="shared" si="7"/>
        <v>48122</v>
      </c>
      <c r="C137" s="2">
        <f t="shared" si="5"/>
        <v>2075342.4657534247</v>
      </c>
      <c r="D137" s="2">
        <f t="shared" ref="D137:D200" si="8">$C$2*(1+$C$3/$C$4)^((B137-$B$8)/($B$20-$B$8)*$C$4)</f>
        <v>2786846.9675847339</v>
      </c>
      <c r="E137" s="2">
        <f t="shared" si="6"/>
        <v>2930996.4945984022</v>
      </c>
    </row>
    <row r="138" spans="2:5" x14ac:dyDescent="0.2">
      <c r="B138" s="9">
        <f t="shared" si="7"/>
        <v>48153</v>
      </c>
      <c r="C138" s="2">
        <f t="shared" ref="C138:C201" si="9">$C$2*(1+$C$3*(B138-$B$8)/($B$20-$B$8))</f>
        <v>2083835.616438356</v>
      </c>
      <c r="D138" s="2">
        <f t="shared" si="8"/>
        <v>2809497.592935483</v>
      </c>
      <c r="E138" s="2">
        <f t="shared" ref="E138:E201" si="10">$C$2*EXP($C$3*(B138-$B$8)/($B$20-$B$8))</f>
        <v>2955995.9010725389</v>
      </c>
    </row>
    <row r="139" spans="2:5" x14ac:dyDescent="0.2">
      <c r="B139" s="9">
        <f t="shared" si="7"/>
        <v>48183</v>
      </c>
      <c r="C139" s="2">
        <f t="shared" si="9"/>
        <v>2092054.7945205481</v>
      </c>
      <c r="D139" s="2">
        <f t="shared" si="8"/>
        <v>2831592.8227565074</v>
      </c>
      <c r="E139" s="2">
        <f t="shared" si="10"/>
        <v>2980391.8778938721</v>
      </c>
    </row>
    <row r="140" spans="2:5" x14ac:dyDescent="0.2">
      <c r="B140" s="9">
        <f t="shared" si="7"/>
        <v>48214</v>
      </c>
      <c r="C140" s="2">
        <f t="shared" si="9"/>
        <v>2100547.9452054799</v>
      </c>
      <c r="D140" s="2">
        <f t="shared" si="8"/>
        <v>2854607.1285006483</v>
      </c>
      <c r="E140" s="2">
        <f t="shared" si="10"/>
        <v>3005812.5933894371</v>
      </c>
    </row>
    <row r="141" spans="2:5" x14ac:dyDescent="0.2">
      <c r="B141" s="9">
        <f t="shared" si="7"/>
        <v>48245</v>
      </c>
      <c r="C141" s="2">
        <f t="shared" si="9"/>
        <v>2109041.0958904107</v>
      </c>
      <c r="D141" s="2">
        <f t="shared" si="8"/>
        <v>2877808.4873636658</v>
      </c>
      <c r="E141" s="2">
        <f t="shared" si="10"/>
        <v>3031450.130297347</v>
      </c>
    </row>
    <row r="142" spans="2:5" x14ac:dyDescent="0.2">
      <c r="B142" s="9">
        <f t="shared" si="7"/>
        <v>48274</v>
      </c>
      <c r="C142" s="2">
        <f t="shared" si="9"/>
        <v>2116986.3013698631</v>
      </c>
      <c r="D142" s="2">
        <f t="shared" si="8"/>
        <v>2899683.6714289417</v>
      </c>
      <c r="E142" s="2">
        <f t="shared" si="10"/>
        <v>3055631.5604922501</v>
      </c>
    </row>
    <row r="143" spans="2:5" x14ac:dyDescent="0.2">
      <c r="B143" s="9">
        <f t="shared" si="7"/>
        <v>48305</v>
      </c>
      <c r="C143" s="2">
        <f t="shared" si="9"/>
        <v>2125479.4520547949</v>
      </c>
      <c r="D143" s="2">
        <f t="shared" si="8"/>
        <v>2923251.3984125815</v>
      </c>
      <c r="E143" s="2">
        <f t="shared" si="10"/>
        <v>3081694.0193033493</v>
      </c>
    </row>
    <row r="144" spans="2:5" x14ac:dyDescent="0.2">
      <c r="B144" s="9">
        <f t="shared" si="7"/>
        <v>48335</v>
      </c>
      <c r="C144" s="2">
        <f t="shared" si="9"/>
        <v>2133698.6301369858</v>
      </c>
      <c r="D144" s="2">
        <f t="shared" si="8"/>
        <v>2946241.2424455397</v>
      </c>
      <c r="E144" s="2">
        <f t="shared" si="10"/>
        <v>3107127.388760352</v>
      </c>
    </row>
    <row r="145" spans="2:5" x14ac:dyDescent="0.2">
      <c r="B145" s="9">
        <f t="shared" si="7"/>
        <v>48366</v>
      </c>
      <c r="C145" s="2">
        <f t="shared" si="9"/>
        <v>2142191.7808219176</v>
      </c>
      <c r="D145" s="2">
        <f t="shared" si="8"/>
        <v>2970187.3748854538</v>
      </c>
      <c r="E145" s="2">
        <f t="shared" si="10"/>
        <v>3133629.0719598019</v>
      </c>
    </row>
    <row r="146" spans="2:5" x14ac:dyDescent="0.2">
      <c r="B146" s="9">
        <f t="shared" si="7"/>
        <v>48396</v>
      </c>
      <c r="C146" s="2">
        <f t="shared" si="9"/>
        <v>2150410.9589041099</v>
      </c>
      <c r="D146" s="2">
        <f t="shared" si="8"/>
        <v>2993546.3458362105</v>
      </c>
      <c r="E146" s="2">
        <f t="shared" si="10"/>
        <v>3159491.0639126487</v>
      </c>
    </row>
    <row r="147" spans="2:5" x14ac:dyDescent="0.2">
      <c r="B147" s="9">
        <f t="shared" si="7"/>
        <v>48427</v>
      </c>
      <c r="C147" s="2">
        <f t="shared" si="9"/>
        <v>2158904.1095890412</v>
      </c>
      <c r="D147" s="2">
        <f t="shared" si="8"/>
        <v>3017876.9594430295</v>
      </c>
      <c r="E147" s="2">
        <f t="shared" si="10"/>
        <v>3186439.3736440726</v>
      </c>
    </row>
    <row r="148" spans="2:5" x14ac:dyDescent="0.2">
      <c r="B148" s="9">
        <f t="shared" si="7"/>
        <v>48458</v>
      </c>
      <c r="C148" s="2">
        <f t="shared" si="9"/>
        <v>2167397.2602739725</v>
      </c>
      <c r="D148" s="2">
        <f t="shared" si="8"/>
        <v>3042405.3247096171</v>
      </c>
      <c r="E148" s="2">
        <f t="shared" si="10"/>
        <v>3213617.5341276242</v>
      </c>
    </row>
    <row r="149" spans="2:5" x14ac:dyDescent="0.2">
      <c r="B149" s="9">
        <f t="shared" si="7"/>
        <v>48488</v>
      </c>
      <c r="C149" s="2">
        <f t="shared" si="9"/>
        <v>2175616.4383561644</v>
      </c>
      <c r="D149" s="2">
        <f t="shared" si="8"/>
        <v>3066332.2520816852</v>
      </c>
      <c r="E149" s="2">
        <f t="shared" si="10"/>
        <v>3240139.6747188075</v>
      </c>
    </row>
    <row r="150" spans="2:5" x14ac:dyDescent="0.2">
      <c r="B150" s="9">
        <f t="shared" si="7"/>
        <v>48519</v>
      </c>
      <c r="C150" s="2">
        <f t="shared" si="9"/>
        <v>2184109.5890410962</v>
      </c>
      <c r="D150" s="2">
        <f t="shared" si="8"/>
        <v>3091254.4468956385</v>
      </c>
      <c r="E150" s="2">
        <f t="shared" si="10"/>
        <v>3267775.8622442968</v>
      </c>
    </row>
    <row r="151" spans="2:5" x14ac:dyDescent="0.2">
      <c r="B151" s="9">
        <f t="shared" si="7"/>
        <v>48549</v>
      </c>
      <c r="C151" s="2">
        <f t="shared" si="9"/>
        <v>2192328.767123288</v>
      </c>
      <c r="D151" s="2">
        <f t="shared" si="8"/>
        <v>3115565.5470763864</v>
      </c>
      <c r="E151" s="2">
        <f t="shared" si="10"/>
        <v>3294744.9741309877</v>
      </c>
    </row>
    <row r="152" spans="2:5" x14ac:dyDescent="0.2">
      <c r="B152" s="9">
        <f t="shared" si="7"/>
        <v>48580</v>
      </c>
      <c r="C152" s="2">
        <f t="shared" si="9"/>
        <v>2200821.9178082193</v>
      </c>
      <c r="D152" s="2">
        <f t="shared" si="8"/>
        <v>3140887.8947988688</v>
      </c>
      <c r="E152" s="2">
        <f t="shared" si="10"/>
        <v>3322846.9077186645</v>
      </c>
    </row>
    <row r="153" spans="2:5" x14ac:dyDescent="0.2">
      <c r="B153" s="9">
        <f t="shared" si="7"/>
        <v>48611</v>
      </c>
      <c r="C153" s="2">
        <f t="shared" si="9"/>
        <v>2209315.0684931506</v>
      </c>
      <c r="D153" s="2">
        <f t="shared" si="8"/>
        <v>3166416.0546875512</v>
      </c>
      <c r="E153" s="2">
        <f t="shared" si="10"/>
        <v>3351188.5316852843</v>
      </c>
    </row>
    <row r="154" spans="2:5" x14ac:dyDescent="0.2">
      <c r="B154" s="9">
        <f t="shared" si="7"/>
        <v>48639</v>
      </c>
      <c r="C154" s="2">
        <f t="shared" si="9"/>
        <v>2216986.3013698631</v>
      </c>
      <c r="D154" s="2">
        <f t="shared" si="8"/>
        <v>3189652.0385718364</v>
      </c>
      <c r="E154" s="2">
        <f t="shared" si="10"/>
        <v>3376995.1370101441</v>
      </c>
    </row>
    <row r="155" spans="2:5" x14ac:dyDescent="0.2">
      <c r="B155" s="9">
        <f t="shared" si="7"/>
        <v>48670</v>
      </c>
      <c r="C155" s="2">
        <f t="shared" si="9"/>
        <v>2225479.4520547944</v>
      </c>
      <c r="D155" s="2">
        <f t="shared" si="8"/>
        <v>3215576.5382538396</v>
      </c>
      <c r="E155" s="2">
        <f t="shared" si="10"/>
        <v>3405798.6085417145</v>
      </c>
    </row>
    <row r="156" spans="2:5" x14ac:dyDescent="0.2">
      <c r="B156" s="9">
        <f t="shared" si="7"/>
        <v>48700</v>
      </c>
      <c r="C156" s="2">
        <f t="shared" si="9"/>
        <v>2233698.6301369867</v>
      </c>
      <c r="D156" s="2">
        <f t="shared" si="8"/>
        <v>3240865.3666900937</v>
      </c>
      <c r="E156" s="2">
        <f t="shared" si="10"/>
        <v>3433906.8288142681</v>
      </c>
    </row>
    <row r="157" spans="2:5" x14ac:dyDescent="0.2">
      <c r="B157" s="9">
        <f t="shared" si="7"/>
        <v>48731</v>
      </c>
      <c r="C157" s="2">
        <f t="shared" si="9"/>
        <v>2242191.780821918</v>
      </c>
      <c r="D157" s="2">
        <f t="shared" si="8"/>
        <v>3267206.1123739998</v>
      </c>
      <c r="E157" s="2">
        <f t="shared" si="10"/>
        <v>3463195.7183663538</v>
      </c>
    </row>
    <row r="158" spans="2:5" x14ac:dyDescent="0.2">
      <c r="B158" s="9">
        <f t="shared" si="7"/>
        <v>48761</v>
      </c>
      <c r="C158" s="2">
        <f t="shared" si="9"/>
        <v>2250410.9589041094</v>
      </c>
      <c r="D158" s="2">
        <f t="shared" si="8"/>
        <v>3292900.9804198323</v>
      </c>
      <c r="E158" s="2">
        <f t="shared" si="10"/>
        <v>3491777.6397561473</v>
      </c>
    </row>
    <row r="159" spans="2:5" x14ac:dyDescent="0.2">
      <c r="B159" s="9">
        <f t="shared" si="7"/>
        <v>48792</v>
      </c>
      <c r="C159" s="2">
        <f t="shared" si="9"/>
        <v>2258904.1095890412</v>
      </c>
      <c r="D159" s="2">
        <f t="shared" si="8"/>
        <v>3319664.6553873322</v>
      </c>
      <c r="E159" s="2">
        <f t="shared" si="10"/>
        <v>3521560.1279626116</v>
      </c>
    </row>
    <row r="160" spans="2:5" x14ac:dyDescent="0.2">
      <c r="B160" s="9">
        <f t="shared" si="7"/>
        <v>48823</v>
      </c>
      <c r="C160" s="2">
        <f t="shared" si="9"/>
        <v>2267397.260273973</v>
      </c>
      <c r="D160" s="2">
        <f t="shared" si="8"/>
        <v>3346645.8571805796</v>
      </c>
      <c r="E160" s="2">
        <f t="shared" si="10"/>
        <v>3551596.6405358259</v>
      </c>
    </row>
    <row r="161" spans="2:5" x14ac:dyDescent="0.2">
      <c r="B161" s="9">
        <f t="shared" si="7"/>
        <v>48853</v>
      </c>
      <c r="C161" s="2">
        <f t="shared" si="9"/>
        <v>2275616.4383561639</v>
      </c>
      <c r="D161" s="2">
        <f t="shared" si="8"/>
        <v>3372965.4772898545</v>
      </c>
      <c r="E161" s="2">
        <f t="shared" si="10"/>
        <v>3580908.1390023143</v>
      </c>
    </row>
    <row r="162" spans="2:5" x14ac:dyDescent="0.2">
      <c r="B162" s="9">
        <f t="shared" ref="B162:B225" si="11">EOMONTH(B161,0)+1</f>
        <v>48884</v>
      </c>
      <c r="C162" s="2">
        <f t="shared" si="9"/>
        <v>2284109.5890410957</v>
      </c>
      <c r="D162" s="2">
        <f t="shared" si="8"/>
        <v>3400379.8915852024</v>
      </c>
      <c r="E162" s="2">
        <f t="shared" si="10"/>
        <v>3611450.8497419707</v>
      </c>
    </row>
    <row r="163" spans="2:5" x14ac:dyDescent="0.2">
      <c r="B163" s="9">
        <f t="shared" si="11"/>
        <v>48914</v>
      </c>
      <c r="C163" s="2">
        <f t="shared" si="9"/>
        <v>2292328.767123288</v>
      </c>
      <c r="D163" s="2">
        <f t="shared" si="8"/>
        <v>3427122.1017840253</v>
      </c>
      <c r="E163" s="2">
        <f t="shared" si="10"/>
        <v>3641256.327885469</v>
      </c>
    </row>
    <row r="164" spans="2:5" x14ac:dyDescent="0.2">
      <c r="B164" s="9">
        <f t="shared" si="11"/>
        <v>48945</v>
      </c>
      <c r="C164" s="2">
        <f t="shared" si="9"/>
        <v>2300821.9178082193</v>
      </c>
      <c r="D164" s="2">
        <f t="shared" si="8"/>
        <v>3454976.6842787564</v>
      </c>
      <c r="E164" s="2">
        <f t="shared" si="10"/>
        <v>3672313.7676282632</v>
      </c>
    </row>
    <row r="165" spans="2:5" x14ac:dyDescent="0.2">
      <c r="B165" s="9">
        <f t="shared" si="11"/>
        <v>48976</v>
      </c>
      <c r="C165" s="2">
        <f t="shared" si="9"/>
        <v>2309315.0684931506</v>
      </c>
      <c r="D165" s="2">
        <f t="shared" si="8"/>
        <v>3483057.6601563068</v>
      </c>
      <c r="E165" s="2">
        <f t="shared" si="10"/>
        <v>3703636.1062072068</v>
      </c>
    </row>
    <row r="166" spans="2:5" x14ac:dyDescent="0.2">
      <c r="B166" s="9">
        <f t="shared" si="11"/>
        <v>49004</v>
      </c>
      <c r="C166" s="2">
        <f t="shared" si="9"/>
        <v>2316986.3013698631</v>
      </c>
      <c r="D166" s="2">
        <f t="shared" si="8"/>
        <v>3508617.2424290203</v>
      </c>
      <c r="E166" s="2">
        <f t="shared" si="10"/>
        <v>3732156.8159064976</v>
      </c>
    </row>
    <row r="167" spans="2:5" x14ac:dyDescent="0.2">
      <c r="B167" s="9">
        <f t="shared" si="11"/>
        <v>49035</v>
      </c>
      <c r="C167" s="2">
        <f t="shared" si="9"/>
        <v>2325479.4520547944</v>
      </c>
      <c r="D167" s="2">
        <f t="shared" si="8"/>
        <v>3537134.1920792242</v>
      </c>
      <c r="E167" s="2">
        <f t="shared" si="10"/>
        <v>3763989.5749828103</v>
      </c>
    </row>
    <row r="168" spans="2:5" x14ac:dyDescent="0.2">
      <c r="B168" s="9">
        <f t="shared" si="11"/>
        <v>49065</v>
      </c>
      <c r="C168" s="2">
        <f t="shared" si="9"/>
        <v>2333698.6301369863</v>
      </c>
      <c r="D168" s="2">
        <f t="shared" si="8"/>
        <v>3564951.9033591039</v>
      </c>
      <c r="E168" s="2">
        <f t="shared" si="10"/>
        <v>3795053.9625869012</v>
      </c>
    </row>
    <row r="169" spans="2:5" x14ac:dyDescent="0.2">
      <c r="B169" s="9">
        <f t="shared" si="11"/>
        <v>49096</v>
      </c>
      <c r="C169" s="2">
        <f t="shared" si="9"/>
        <v>2342191.780821918</v>
      </c>
      <c r="D169" s="2">
        <f t="shared" si="8"/>
        <v>3593926.7236114</v>
      </c>
      <c r="E169" s="2">
        <f t="shared" si="10"/>
        <v>3827423.1915425956</v>
      </c>
    </row>
    <row r="170" spans="2:5" x14ac:dyDescent="0.2">
      <c r="B170" s="9">
        <f t="shared" si="11"/>
        <v>49126</v>
      </c>
      <c r="C170" s="2">
        <f t="shared" si="9"/>
        <v>2350410.9589041099</v>
      </c>
      <c r="D170" s="2">
        <f t="shared" si="8"/>
        <v>3622191.0784618161</v>
      </c>
      <c r="E170" s="2">
        <f t="shared" si="10"/>
        <v>3859011.0998453195</v>
      </c>
    </row>
    <row r="171" spans="2:5" x14ac:dyDescent="0.2">
      <c r="B171" s="9">
        <f t="shared" si="11"/>
        <v>49157</v>
      </c>
      <c r="C171" s="2">
        <f t="shared" si="9"/>
        <v>2358904.1095890407</v>
      </c>
      <c r="D171" s="2">
        <f t="shared" si="8"/>
        <v>3651631.1209260663</v>
      </c>
      <c r="E171" s="2">
        <f t="shared" si="10"/>
        <v>3891925.839679034</v>
      </c>
    </row>
    <row r="172" spans="2:5" x14ac:dyDescent="0.2">
      <c r="B172" s="9">
        <f t="shared" si="11"/>
        <v>49188</v>
      </c>
      <c r="C172" s="2">
        <f t="shared" si="9"/>
        <v>2367397.2602739725</v>
      </c>
      <c r="D172" s="2">
        <f t="shared" si="8"/>
        <v>3681310.4428986376</v>
      </c>
      <c r="E172" s="2">
        <f t="shared" si="10"/>
        <v>3925121.319855364</v>
      </c>
    </row>
    <row r="173" spans="2:5" x14ac:dyDescent="0.2">
      <c r="B173" s="9">
        <f t="shared" si="11"/>
        <v>49218</v>
      </c>
      <c r="C173" s="2">
        <f t="shared" si="9"/>
        <v>2375616.4383561648</v>
      </c>
      <c r="D173" s="2">
        <f t="shared" si="8"/>
        <v>3710262.0250188406</v>
      </c>
      <c r="E173" s="2">
        <f t="shared" si="10"/>
        <v>3957515.5355257466</v>
      </c>
    </row>
    <row r="174" spans="2:5" x14ac:dyDescent="0.2">
      <c r="B174" s="9">
        <f t="shared" si="11"/>
        <v>49249</v>
      </c>
      <c r="C174" s="2">
        <f t="shared" si="9"/>
        <v>2384109.5890410962</v>
      </c>
      <c r="D174" s="2">
        <f t="shared" si="8"/>
        <v>3740417.8807437238</v>
      </c>
      <c r="E174" s="2">
        <f t="shared" si="10"/>
        <v>3991270.4511944111</v>
      </c>
    </row>
    <row r="175" spans="2:5" x14ac:dyDescent="0.2">
      <c r="B175" s="9">
        <f t="shared" si="11"/>
        <v>49279</v>
      </c>
      <c r="C175" s="2">
        <f t="shared" si="9"/>
        <v>2392328.7671232875</v>
      </c>
      <c r="D175" s="2">
        <f t="shared" si="8"/>
        <v>3769834.3119624276</v>
      </c>
      <c r="E175" s="2">
        <f t="shared" si="10"/>
        <v>4024210.5988379456</v>
      </c>
    </row>
    <row r="176" spans="2:5" x14ac:dyDescent="0.2">
      <c r="B176" s="9">
        <f t="shared" si="11"/>
        <v>49310</v>
      </c>
      <c r="C176" s="2">
        <f t="shared" si="9"/>
        <v>2400821.9178082193</v>
      </c>
      <c r="D176" s="2">
        <f t="shared" si="8"/>
        <v>3800474.3527066326</v>
      </c>
      <c r="E176" s="2">
        <f t="shared" si="10"/>
        <v>4058534.3780315686</v>
      </c>
    </row>
    <row r="177" spans="2:5" x14ac:dyDescent="0.2">
      <c r="B177" s="9">
        <f t="shared" si="11"/>
        <v>49341</v>
      </c>
      <c r="C177" s="2">
        <f t="shared" si="9"/>
        <v>2409315.0684931506</v>
      </c>
      <c r="D177" s="2">
        <f t="shared" si="8"/>
        <v>3831363.426171938</v>
      </c>
      <c r="E177" s="2">
        <f t="shared" si="10"/>
        <v>4093150.9157151352</v>
      </c>
    </row>
    <row r="178" spans="2:5" x14ac:dyDescent="0.2">
      <c r="B178" s="9">
        <f t="shared" si="11"/>
        <v>49369</v>
      </c>
      <c r="C178" s="2">
        <f t="shared" si="9"/>
        <v>2416986.3013698631</v>
      </c>
      <c r="D178" s="2">
        <f t="shared" si="8"/>
        <v>3859478.9666719232</v>
      </c>
      <c r="E178" s="2">
        <f t="shared" si="10"/>
        <v>4124671.1746376706</v>
      </c>
    </row>
    <row r="179" spans="2:5" x14ac:dyDescent="0.2">
      <c r="B179" s="9">
        <f t="shared" si="11"/>
        <v>49400</v>
      </c>
      <c r="C179" s="2">
        <f t="shared" si="9"/>
        <v>2425479.4520547949</v>
      </c>
      <c r="D179" s="2">
        <f t="shared" si="8"/>
        <v>3890847.6112871473</v>
      </c>
      <c r="E179" s="2">
        <f t="shared" si="10"/>
        <v>4159851.8142109197</v>
      </c>
    </row>
    <row r="180" spans="2:5" x14ac:dyDescent="0.2">
      <c r="B180" s="9">
        <f t="shared" si="11"/>
        <v>49430</v>
      </c>
      <c r="C180" s="2">
        <f t="shared" si="9"/>
        <v>2433698.6301369867</v>
      </c>
      <c r="D180" s="2">
        <f t="shared" si="8"/>
        <v>3921447.0936950138</v>
      </c>
      <c r="E180" s="2">
        <f t="shared" si="10"/>
        <v>4194183.2719787904</v>
      </c>
    </row>
    <row r="181" spans="2:5" x14ac:dyDescent="0.2">
      <c r="B181" s="9">
        <f t="shared" si="11"/>
        <v>49461</v>
      </c>
      <c r="C181" s="2">
        <f t="shared" si="9"/>
        <v>2442191.7808219176</v>
      </c>
      <c r="D181" s="2">
        <f t="shared" si="8"/>
        <v>3953319.3959725406</v>
      </c>
      <c r="E181" s="2">
        <f t="shared" si="10"/>
        <v>4229956.8024611548</v>
      </c>
    </row>
    <row r="182" spans="2:5" x14ac:dyDescent="0.2">
      <c r="B182" s="9">
        <f t="shared" si="11"/>
        <v>49491</v>
      </c>
      <c r="C182" s="2">
        <f t="shared" si="9"/>
        <v>2450410.9589041094</v>
      </c>
      <c r="D182" s="2">
        <f t="shared" si="8"/>
        <v>3984410.186307997</v>
      </c>
      <c r="E182" s="2">
        <f t="shared" si="10"/>
        <v>4264866.8400801653</v>
      </c>
    </row>
    <row r="183" spans="2:5" x14ac:dyDescent="0.2">
      <c r="B183" s="9">
        <f t="shared" si="11"/>
        <v>49522</v>
      </c>
      <c r="C183" s="2">
        <f t="shared" si="9"/>
        <v>2458904.1095890412</v>
      </c>
      <c r="D183" s="2">
        <f t="shared" si="8"/>
        <v>4016794.2330186735</v>
      </c>
      <c r="E183" s="2">
        <f t="shared" si="10"/>
        <v>4301243.2533204136</v>
      </c>
    </row>
    <row r="184" spans="2:5" x14ac:dyDescent="0.2">
      <c r="B184" s="9">
        <f t="shared" si="11"/>
        <v>49553</v>
      </c>
      <c r="C184" s="2">
        <f t="shared" si="9"/>
        <v>2467397.2602739725</v>
      </c>
      <c r="D184" s="2">
        <f t="shared" si="8"/>
        <v>4049441.4871885017</v>
      </c>
      <c r="E184" s="2">
        <f t="shared" si="10"/>
        <v>4337929.9326228499</v>
      </c>
    </row>
    <row r="185" spans="2:5" x14ac:dyDescent="0.2">
      <c r="B185" s="9">
        <f t="shared" si="11"/>
        <v>49583</v>
      </c>
      <c r="C185" s="2">
        <f t="shared" si="9"/>
        <v>2475616.4383561644</v>
      </c>
      <c r="D185" s="2">
        <f t="shared" si="8"/>
        <v>4081288.2275207238</v>
      </c>
      <c r="E185" s="2">
        <f t="shared" si="10"/>
        <v>4373731.0776956277</v>
      </c>
    </row>
    <row r="186" spans="2:5" x14ac:dyDescent="0.2">
      <c r="B186" s="9">
        <f t="shared" si="11"/>
        <v>49614</v>
      </c>
      <c r="C186" s="2">
        <f t="shared" si="9"/>
        <v>2484109.5890410962</v>
      </c>
      <c r="D186" s="2">
        <f t="shared" si="8"/>
        <v>4114459.6688180962</v>
      </c>
      <c r="E186" s="2">
        <f t="shared" si="10"/>
        <v>4411036.0288347322</v>
      </c>
    </row>
    <row r="187" spans="2:5" x14ac:dyDescent="0.2">
      <c r="B187" s="9">
        <f t="shared" si="11"/>
        <v>49644</v>
      </c>
      <c r="C187" s="2">
        <f t="shared" si="9"/>
        <v>2492328.767123288</v>
      </c>
      <c r="D187" s="2">
        <f t="shared" si="8"/>
        <v>4146817.7431586711</v>
      </c>
      <c r="E187" s="2">
        <f t="shared" si="10"/>
        <v>4447440.5220474834</v>
      </c>
    </row>
    <row r="188" spans="2:5" x14ac:dyDescent="0.2">
      <c r="B188" s="9">
        <f t="shared" si="11"/>
        <v>49675</v>
      </c>
      <c r="C188" s="2">
        <f t="shared" si="9"/>
        <v>2500821.9178082193</v>
      </c>
      <c r="D188" s="2">
        <f t="shared" si="8"/>
        <v>4180521.7879772955</v>
      </c>
      <c r="E188" s="2">
        <f t="shared" si="10"/>
        <v>4485374.1646107268</v>
      </c>
    </row>
    <row r="189" spans="2:5" x14ac:dyDescent="0.2">
      <c r="B189" s="9">
        <f t="shared" si="11"/>
        <v>49706</v>
      </c>
      <c r="C189" s="2">
        <f t="shared" si="9"/>
        <v>2509315.0684931506</v>
      </c>
      <c r="D189" s="2">
        <f t="shared" si="8"/>
        <v>4214499.7687891312</v>
      </c>
      <c r="E189" s="2">
        <f t="shared" si="10"/>
        <v>4523631.3553430736</v>
      </c>
    </row>
    <row r="190" spans="2:5" x14ac:dyDescent="0.2">
      <c r="B190" s="9">
        <f t="shared" si="11"/>
        <v>49735</v>
      </c>
      <c r="C190" s="2">
        <f t="shared" si="9"/>
        <v>2517260.273972603</v>
      </c>
      <c r="D190" s="2">
        <f t="shared" si="8"/>
        <v>4246535.5900017461</v>
      </c>
      <c r="E190" s="2">
        <f t="shared" si="10"/>
        <v>4559715.6948984051</v>
      </c>
    </row>
    <row r="191" spans="2:5" x14ac:dyDescent="0.2">
      <c r="B191" s="9">
        <f t="shared" si="11"/>
        <v>49766</v>
      </c>
      <c r="C191" s="2">
        <f t="shared" si="9"/>
        <v>2525753.4246575339</v>
      </c>
      <c r="D191" s="2">
        <f t="shared" si="8"/>
        <v>4281050.1104639564</v>
      </c>
      <c r="E191" s="2">
        <f t="shared" si="10"/>
        <v>4598606.9683179874</v>
      </c>
    </row>
    <row r="192" spans="2:5" x14ac:dyDescent="0.2">
      <c r="B192" s="9">
        <f t="shared" si="11"/>
        <v>49796</v>
      </c>
      <c r="C192" s="2">
        <f t="shared" si="9"/>
        <v>2533972.6027397262</v>
      </c>
      <c r="D192" s="2">
        <f t="shared" si="8"/>
        <v>4314718.3315380281</v>
      </c>
      <c r="E192" s="2">
        <f t="shared" si="10"/>
        <v>4636559.493546051</v>
      </c>
    </row>
    <row r="193" spans="2:5" x14ac:dyDescent="0.2">
      <c r="B193" s="9">
        <f t="shared" si="11"/>
        <v>49827</v>
      </c>
      <c r="C193" s="2">
        <f t="shared" si="9"/>
        <v>2542465.753424658</v>
      </c>
      <c r="D193" s="2">
        <f t="shared" si="8"/>
        <v>4349787.0201163525</v>
      </c>
      <c r="E193" s="2">
        <f t="shared" si="10"/>
        <v>4676106.1922999704</v>
      </c>
    </row>
    <row r="194" spans="2:5" x14ac:dyDescent="0.2">
      <c r="B194" s="9">
        <f t="shared" si="11"/>
        <v>49857</v>
      </c>
      <c r="C194" s="2">
        <f t="shared" si="9"/>
        <v>2550684.9315068494</v>
      </c>
      <c r="D194" s="2">
        <f t="shared" si="8"/>
        <v>4383995.8210506001</v>
      </c>
      <c r="E194" s="2">
        <f t="shared" si="10"/>
        <v>4714698.3223634968</v>
      </c>
    </row>
    <row r="195" spans="2:5" x14ac:dyDescent="0.2">
      <c r="B195" s="9">
        <f t="shared" si="11"/>
        <v>49888</v>
      </c>
      <c r="C195" s="2">
        <f t="shared" si="9"/>
        <v>2559178.0821917807</v>
      </c>
      <c r="D195" s="2">
        <f t="shared" si="8"/>
        <v>4419627.575516087</v>
      </c>
      <c r="E195" s="2">
        <f t="shared" si="10"/>
        <v>4754911.492178238</v>
      </c>
    </row>
    <row r="196" spans="2:5" x14ac:dyDescent="0.2">
      <c r="B196" s="9">
        <f t="shared" si="11"/>
        <v>49919</v>
      </c>
      <c r="C196" s="2">
        <f t="shared" si="9"/>
        <v>2567671.2328767125</v>
      </c>
      <c r="D196" s="2">
        <f t="shared" si="8"/>
        <v>4455548.9337992137</v>
      </c>
      <c r="E196" s="2">
        <f t="shared" si="10"/>
        <v>4795467.6529790359</v>
      </c>
    </row>
    <row r="197" spans="2:5" x14ac:dyDescent="0.2">
      <c r="B197" s="9">
        <f t="shared" si="11"/>
        <v>49949</v>
      </c>
      <c r="C197" s="2">
        <f t="shared" si="9"/>
        <v>2575890.4109589043</v>
      </c>
      <c r="D197" s="2">
        <f t="shared" si="8"/>
        <v>4490589.4968944285</v>
      </c>
      <c r="E197" s="2">
        <f t="shared" si="10"/>
        <v>4835044.8789376654</v>
      </c>
    </row>
    <row r="198" spans="2:5" x14ac:dyDescent="0.2">
      <c r="B198" s="9">
        <f t="shared" si="11"/>
        <v>49980</v>
      </c>
      <c r="C198" s="2">
        <f t="shared" si="9"/>
        <v>2584383.5616438356</v>
      </c>
      <c r="D198" s="2">
        <f t="shared" si="8"/>
        <v>4527087.6116030086</v>
      </c>
      <c r="E198" s="2">
        <f t="shared" si="10"/>
        <v>4876284.5230218591</v>
      </c>
    </row>
    <row r="199" spans="2:5" x14ac:dyDescent="0.2">
      <c r="B199" s="9">
        <f t="shared" si="11"/>
        <v>50010</v>
      </c>
      <c r="C199" s="2">
        <f t="shared" si="9"/>
        <v>2592602.7397260275</v>
      </c>
      <c r="D199" s="2">
        <f t="shared" si="8"/>
        <v>4562690.7890002066</v>
      </c>
      <c r="E199" s="2">
        <f t="shared" si="10"/>
        <v>4916528.734508994</v>
      </c>
    </row>
    <row r="200" spans="2:5" x14ac:dyDescent="0.2">
      <c r="B200" s="9">
        <f t="shared" si="11"/>
        <v>50041</v>
      </c>
      <c r="C200" s="2">
        <f t="shared" si="9"/>
        <v>2601095.8904109593</v>
      </c>
      <c r="D200" s="2">
        <f t="shared" si="8"/>
        <v>4599774.9205851294</v>
      </c>
      <c r="E200" s="2">
        <f t="shared" si="10"/>
        <v>4958463.3804569766</v>
      </c>
    </row>
    <row r="201" spans="2:5" x14ac:dyDescent="0.2">
      <c r="B201" s="9">
        <f t="shared" si="11"/>
        <v>50072</v>
      </c>
      <c r="C201" s="2">
        <f t="shared" si="9"/>
        <v>2609589.0410958906</v>
      </c>
      <c r="D201" s="2">
        <f t="shared" ref="D201:D264" si="12">$C$2*(1+$C$3/$C$4)^((B201-$B$8)/($B$20-$B$8)*$C$4)</f>
        <v>4637160.4604571806</v>
      </c>
      <c r="E201" s="2">
        <f t="shared" si="10"/>
        <v>5000755.7004115079</v>
      </c>
    </row>
    <row r="202" spans="2:5" x14ac:dyDescent="0.2">
      <c r="B202" s="9">
        <f t="shared" si="11"/>
        <v>50100</v>
      </c>
      <c r="C202" s="2">
        <f t="shared" ref="C202:C265" si="13">$C$2*(1+$C$3*(B202-$B$8)/($B$20-$B$8))</f>
        <v>2617260.2739726026</v>
      </c>
      <c r="D202" s="2">
        <f t="shared" si="12"/>
        <v>4671189.1490019206</v>
      </c>
      <c r="E202" s="2">
        <f t="shared" ref="E202:E265" si="14">$C$2*EXP($C$3*(B202-$B$8)/($B$20-$B$8))</f>
        <v>5039265.1806948101</v>
      </c>
    </row>
    <row r="203" spans="2:5" x14ac:dyDescent="0.2">
      <c r="B203" s="9">
        <f t="shared" si="11"/>
        <v>50131</v>
      </c>
      <c r="C203" s="2">
        <f t="shared" si="13"/>
        <v>2625753.4246575343</v>
      </c>
      <c r="D203" s="2">
        <f t="shared" si="12"/>
        <v>4709155.1215103529</v>
      </c>
      <c r="E203" s="2">
        <f t="shared" si="14"/>
        <v>5082246.6850450607</v>
      </c>
    </row>
    <row r="204" spans="2:5" x14ac:dyDescent="0.2">
      <c r="B204" s="9">
        <f t="shared" si="11"/>
        <v>50161</v>
      </c>
      <c r="C204" s="2">
        <f t="shared" si="13"/>
        <v>2633972.6027397257</v>
      </c>
      <c r="D204" s="2">
        <f t="shared" si="12"/>
        <v>4746190.164691831</v>
      </c>
      <c r="E204" s="2">
        <f t="shared" si="14"/>
        <v>5124190.7121946486</v>
      </c>
    </row>
    <row r="205" spans="2:5" x14ac:dyDescent="0.2">
      <c r="B205" s="9">
        <f t="shared" si="11"/>
        <v>50192</v>
      </c>
      <c r="C205" s="2">
        <f t="shared" si="13"/>
        <v>2642465.7534246575</v>
      </c>
      <c r="D205" s="2">
        <f t="shared" si="12"/>
        <v>4784765.7221279871</v>
      </c>
      <c r="E205" s="2">
        <f t="shared" si="14"/>
        <v>5167896.5735633802</v>
      </c>
    </row>
    <row r="206" spans="2:5" x14ac:dyDescent="0.2">
      <c r="B206" s="9">
        <f t="shared" si="11"/>
        <v>50222</v>
      </c>
      <c r="C206" s="2">
        <f t="shared" si="13"/>
        <v>2650684.9315068494</v>
      </c>
      <c r="D206" s="2">
        <f t="shared" si="12"/>
        <v>4822395.4031556603</v>
      </c>
      <c r="E206" s="2">
        <f t="shared" si="14"/>
        <v>5210547.473376181</v>
      </c>
    </row>
    <row r="207" spans="2:5" x14ac:dyDescent="0.2">
      <c r="B207" s="9">
        <f t="shared" si="11"/>
        <v>50253</v>
      </c>
      <c r="C207" s="2">
        <f t="shared" si="13"/>
        <v>2659178.0821917811</v>
      </c>
      <c r="D207" s="2">
        <f t="shared" si="12"/>
        <v>4861590.3330676956</v>
      </c>
      <c r="E207" s="2">
        <f t="shared" si="14"/>
        <v>5254989.8991790712</v>
      </c>
    </row>
    <row r="208" spans="2:5" x14ac:dyDescent="0.2">
      <c r="B208" s="9">
        <f t="shared" si="11"/>
        <v>50284</v>
      </c>
      <c r="C208" s="2">
        <f t="shared" si="13"/>
        <v>2667671.2328767125</v>
      </c>
      <c r="D208" s="2">
        <f t="shared" si="12"/>
        <v>4901103.8271791348</v>
      </c>
      <c r="E208" s="2">
        <f t="shared" si="14"/>
        <v>5299811.3886449132</v>
      </c>
    </row>
    <row r="209" spans="2:5" x14ac:dyDescent="0.2">
      <c r="B209" s="9">
        <f t="shared" si="11"/>
        <v>50314</v>
      </c>
      <c r="C209" s="2">
        <f t="shared" si="13"/>
        <v>2675890.4109589043</v>
      </c>
      <c r="D209" s="2">
        <f t="shared" si="12"/>
        <v>4939648.4465838708</v>
      </c>
      <c r="E209" s="2">
        <f t="shared" si="14"/>
        <v>5343550.9877924994</v>
      </c>
    </row>
    <row r="210" spans="2:5" x14ac:dyDescent="0.2">
      <c r="B210" s="9">
        <f t="shared" si="11"/>
        <v>50345</v>
      </c>
      <c r="C210" s="2">
        <f t="shared" si="13"/>
        <v>2684383.5616438356</v>
      </c>
      <c r="D210" s="2">
        <f t="shared" si="12"/>
        <v>4979796.3727633087</v>
      </c>
      <c r="E210" s="2">
        <f t="shared" si="14"/>
        <v>5389127.8431061395</v>
      </c>
    </row>
    <row r="211" spans="2:5" x14ac:dyDescent="0.2">
      <c r="B211" s="9">
        <f t="shared" si="11"/>
        <v>50375</v>
      </c>
      <c r="C211" s="2">
        <f t="shared" si="13"/>
        <v>2692602.7397260275</v>
      </c>
      <c r="D211" s="2">
        <f t="shared" si="12"/>
        <v>5018959.8679002272</v>
      </c>
      <c r="E211" s="2">
        <f t="shared" si="14"/>
        <v>5433604.5752626061</v>
      </c>
    </row>
    <row r="212" spans="2:5" x14ac:dyDescent="0.2">
      <c r="B212" s="9">
        <f t="shared" si="11"/>
        <v>50406</v>
      </c>
      <c r="C212" s="2">
        <f t="shared" si="13"/>
        <v>2701095.8904109593</v>
      </c>
      <c r="D212" s="2">
        <f t="shared" si="12"/>
        <v>5059752.4126436431</v>
      </c>
      <c r="E212" s="2">
        <f t="shared" si="14"/>
        <v>5479949.5264241174</v>
      </c>
    </row>
    <row r="213" spans="2:5" x14ac:dyDescent="0.2">
      <c r="B213" s="9">
        <f t="shared" si="11"/>
        <v>50437</v>
      </c>
      <c r="C213" s="2">
        <f t="shared" si="13"/>
        <v>2709589.0410958906</v>
      </c>
      <c r="D213" s="2">
        <f t="shared" si="12"/>
        <v>5100876.5065028993</v>
      </c>
      <c r="E213" s="2">
        <f t="shared" si="14"/>
        <v>5526689.7684958149</v>
      </c>
    </row>
    <row r="214" spans="2:5" x14ac:dyDescent="0.2">
      <c r="B214" s="9">
        <f t="shared" si="11"/>
        <v>50465</v>
      </c>
      <c r="C214" s="2">
        <f t="shared" si="13"/>
        <v>2717260.273972603</v>
      </c>
      <c r="D214" s="2">
        <f t="shared" si="12"/>
        <v>5138308.0639021136</v>
      </c>
      <c r="E214" s="2">
        <f t="shared" si="14"/>
        <v>5569249.3261751281</v>
      </c>
    </row>
    <row r="215" spans="2:5" x14ac:dyDescent="0.2">
      <c r="B215" s="9">
        <f t="shared" si="11"/>
        <v>50496</v>
      </c>
      <c r="C215" s="2">
        <f t="shared" si="13"/>
        <v>2725753.4246575343</v>
      </c>
      <c r="D215" s="2">
        <f t="shared" si="12"/>
        <v>5180070.6336613875</v>
      </c>
      <c r="E215" s="2">
        <f t="shared" si="14"/>
        <v>5616751.2347981688</v>
      </c>
    </row>
    <row r="216" spans="2:5" x14ac:dyDescent="0.2">
      <c r="B216" s="9">
        <f t="shared" si="11"/>
        <v>50526</v>
      </c>
      <c r="C216" s="2">
        <f t="shared" si="13"/>
        <v>2733972.6027397262</v>
      </c>
      <c r="D216" s="2">
        <f t="shared" si="12"/>
        <v>5220809.1811610153</v>
      </c>
      <c r="E216" s="2">
        <f t="shared" si="14"/>
        <v>5663106.5537908683</v>
      </c>
    </row>
    <row r="217" spans="2:5" x14ac:dyDescent="0.2">
      <c r="B217" s="9">
        <f t="shared" si="11"/>
        <v>50557</v>
      </c>
      <c r="C217" s="2">
        <f t="shared" si="13"/>
        <v>2742465.7534246575</v>
      </c>
      <c r="D217" s="2">
        <f t="shared" si="12"/>
        <v>5263242.2943407856</v>
      </c>
      <c r="E217" s="2">
        <f t="shared" si="14"/>
        <v>5711409.0007250328</v>
      </c>
    </row>
    <row r="218" spans="2:5" x14ac:dyDescent="0.2">
      <c r="B218" s="9">
        <f t="shared" si="11"/>
        <v>50587</v>
      </c>
      <c r="C218" s="2">
        <f t="shared" si="13"/>
        <v>2750684.9315068489</v>
      </c>
      <c r="D218" s="2">
        <f t="shared" si="12"/>
        <v>5304634.9434712278</v>
      </c>
      <c r="E218" s="2">
        <f t="shared" si="14"/>
        <v>5758545.5348279001</v>
      </c>
    </row>
    <row r="219" spans="2:5" x14ac:dyDescent="0.2">
      <c r="B219" s="9">
        <f t="shared" si="11"/>
        <v>50618</v>
      </c>
      <c r="C219" s="2">
        <f t="shared" si="13"/>
        <v>2759178.0821917807</v>
      </c>
      <c r="D219" s="2">
        <f t="shared" si="12"/>
        <v>5347749.3663744666</v>
      </c>
      <c r="E219" s="2">
        <f t="shared" si="14"/>
        <v>5807662.0113539882</v>
      </c>
    </row>
    <row r="220" spans="2:5" x14ac:dyDescent="0.2">
      <c r="B220" s="9">
        <f t="shared" si="11"/>
        <v>50649</v>
      </c>
      <c r="C220" s="2">
        <f t="shared" si="13"/>
        <v>2767671.2328767125</v>
      </c>
      <c r="D220" s="2">
        <f t="shared" si="12"/>
        <v>5391214.2098970488</v>
      </c>
      <c r="E220" s="2">
        <f t="shared" si="14"/>
        <v>5857197.418016471</v>
      </c>
    </row>
    <row r="221" spans="2:5" x14ac:dyDescent="0.2">
      <c r="B221" s="9">
        <f t="shared" si="11"/>
        <v>50679</v>
      </c>
      <c r="C221" s="2">
        <f t="shared" si="13"/>
        <v>2775890.4109589043</v>
      </c>
      <c r="D221" s="2">
        <f t="shared" si="12"/>
        <v>5433613.2912422586</v>
      </c>
      <c r="E221" s="2">
        <f t="shared" si="14"/>
        <v>5905537.1509626685</v>
      </c>
    </row>
    <row r="222" spans="2:5" x14ac:dyDescent="0.2">
      <c r="B222" s="9">
        <f t="shared" si="11"/>
        <v>50710</v>
      </c>
      <c r="C222" s="2">
        <f t="shared" si="13"/>
        <v>2784383.5616438356</v>
      </c>
      <c r="D222" s="2">
        <f t="shared" si="12"/>
        <v>5477776.0100396406</v>
      </c>
      <c r="E222" s="2">
        <f t="shared" si="14"/>
        <v>5955907.3659926457</v>
      </c>
    </row>
    <row r="223" spans="2:5" x14ac:dyDescent="0.2">
      <c r="B223" s="9">
        <f t="shared" si="11"/>
        <v>50740</v>
      </c>
      <c r="C223" s="2">
        <f t="shared" si="13"/>
        <v>2792602.7397260275</v>
      </c>
      <c r="D223" s="2">
        <f t="shared" si="12"/>
        <v>5520855.8546902509</v>
      </c>
      <c r="E223" s="2">
        <f t="shared" si="14"/>
        <v>6005061.7569030141</v>
      </c>
    </row>
    <row r="224" spans="2:5" x14ac:dyDescent="0.2">
      <c r="B224" s="9">
        <f t="shared" si="11"/>
        <v>50771</v>
      </c>
      <c r="C224" s="2">
        <f t="shared" si="13"/>
        <v>2801095.8904109593</v>
      </c>
      <c r="D224" s="2">
        <f t="shared" si="12"/>
        <v>5565727.6539080078</v>
      </c>
      <c r="E224" s="2">
        <f t="shared" si="14"/>
        <v>6056280.8491263511</v>
      </c>
    </row>
    <row r="225" spans="2:5" x14ac:dyDescent="0.2">
      <c r="B225" s="9">
        <f t="shared" si="11"/>
        <v>50802</v>
      </c>
      <c r="C225" s="2">
        <f t="shared" si="13"/>
        <v>2809589.0410958901</v>
      </c>
      <c r="D225" s="2">
        <f t="shared" si="12"/>
        <v>5610964.1571531901</v>
      </c>
      <c r="E225" s="2">
        <f t="shared" si="14"/>
        <v>6107936.8053678079</v>
      </c>
    </row>
    <row r="226" spans="2:5" x14ac:dyDescent="0.2">
      <c r="B226" s="9">
        <f t="shared" ref="B226:B289" si="15">EOMONTH(B225,0)+1</f>
        <v>50830</v>
      </c>
      <c r="C226" s="2">
        <f t="shared" si="13"/>
        <v>2817260.273972603</v>
      </c>
      <c r="D226" s="2">
        <f t="shared" si="12"/>
        <v>5652138.8702923255</v>
      </c>
      <c r="E226" s="2">
        <f t="shared" si="14"/>
        <v>6154972.3908011485</v>
      </c>
    </row>
    <row r="227" spans="2:5" x14ac:dyDescent="0.2">
      <c r="B227" s="9">
        <f t="shared" si="15"/>
        <v>50861</v>
      </c>
      <c r="C227" s="2">
        <f t="shared" si="13"/>
        <v>2825753.4246575348</v>
      </c>
      <c r="D227" s="2">
        <f t="shared" si="12"/>
        <v>5698077.6970275268</v>
      </c>
      <c r="E227" s="2">
        <f t="shared" si="14"/>
        <v>6207470.1187644191</v>
      </c>
    </row>
    <row r="228" spans="2:5" x14ac:dyDescent="0.2">
      <c r="B228" s="9">
        <f t="shared" si="15"/>
        <v>50891</v>
      </c>
      <c r="C228" s="2">
        <f t="shared" si="13"/>
        <v>2833972.6027397262</v>
      </c>
      <c r="D228" s="2">
        <f t="shared" si="12"/>
        <v>5742890.0992771173</v>
      </c>
      <c r="E228" s="2">
        <f t="shared" si="14"/>
        <v>6258700.6692132708</v>
      </c>
    </row>
    <row r="229" spans="2:5" x14ac:dyDescent="0.2">
      <c r="B229" s="9">
        <f t="shared" si="15"/>
        <v>50922</v>
      </c>
      <c r="C229" s="2">
        <f t="shared" si="13"/>
        <v>2842465.7534246575</v>
      </c>
      <c r="D229" s="2">
        <f t="shared" si="12"/>
        <v>5789566.5237748642</v>
      </c>
      <c r="E229" s="2">
        <f t="shared" si="14"/>
        <v>6312083.1288368022</v>
      </c>
    </row>
    <row r="230" spans="2:5" x14ac:dyDescent="0.2">
      <c r="B230" s="9">
        <f t="shared" si="15"/>
        <v>50952</v>
      </c>
      <c r="C230" s="2">
        <f t="shared" si="13"/>
        <v>2850684.9315068494</v>
      </c>
      <c r="D230" s="2">
        <f t="shared" si="12"/>
        <v>5835098.4378183512</v>
      </c>
      <c r="E230" s="2">
        <f t="shared" si="14"/>
        <v>6364177.0555061707</v>
      </c>
    </row>
    <row r="231" spans="2:5" x14ac:dyDescent="0.2">
      <c r="B231" s="9">
        <f t="shared" si="15"/>
        <v>50983</v>
      </c>
      <c r="C231" s="2">
        <f t="shared" si="13"/>
        <v>2859178.0821917811</v>
      </c>
      <c r="D231" s="2">
        <f t="shared" si="12"/>
        <v>5882524.3030119138</v>
      </c>
      <c r="E231" s="2">
        <f t="shared" si="14"/>
        <v>6418459.1569611505</v>
      </c>
    </row>
    <row r="232" spans="2:5" x14ac:dyDescent="0.2">
      <c r="B232" s="9">
        <f t="shared" si="15"/>
        <v>51014</v>
      </c>
      <c r="C232" s="2">
        <f t="shared" si="13"/>
        <v>2867671.232876712</v>
      </c>
      <c r="D232" s="2">
        <f t="shared" si="12"/>
        <v>5930335.630886755</v>
      </c>
      <c r="E232" s="2">
        <f t="shared" si="14"/>
        <v>6473204.2478195764</v>
      </c>
    </row>
    <row r="233" spans="2:5" x14ac:dyDescent="0.2">
      <c r="B233" s="9">
        <f t="shared" si="15"/>
        <v>51044</v>
      </c>
      <c r="C233" s="2">
        <f t="shared" si="13"/>
        <v>2875890.4109589043</v>
      </c>
      <c r="D233" s="2">
        <f t="shared" si="12"/>
        <v>5976974.6203664867</v>
      </c>
      <c r="E233" s="2">
        <f t="shared" si="14"/>
        <v>6526627.9148592576</v>
      </c>
    </row>
    <row r="234" spans="2:5" x14ac:dyDescent="0.2">
      <c r="B234" s="9">
        <f t="shared" si="15"/>
        <v>51075</v>
      </c>
      <c r="C234" s="2">
        <f t="shared" si="13"/>
        <v>2884383.5616438361</v>
      </c>
      <c r="D234" s="2">
        <f t="shared" si="12"/>
        <v>6025553.611043605</v>
      </c>
      <c r="E234" s="2">
        <f t="shared" si="14"/>
        <v>6582295.6116476059</v>
      </c>
    </row>
    <row r="235" spans="2:5" x14ac:dyDescent="0.2">
      <c r="B235" s="9">
        <f t="shared" si="15"/>
        <v>51105</v>
      </c>
      <c r="C235" s="2">
        <f t="shared" si="13"/>
        <v>2892602.7397260275</v>
      </c>
      <c r="D235" s="2">
        <f t="shared" si="12"/>
        <v>6072941.4401592761</v>
      </c>
      <c r="E235" s="2">
        <f t="shared" si="14"/>
        <v>6636619.6149774659</v>
      </c>
    </row>
    <row r="236" spans="2:5" x14ac:dyDescent="0.2">
      <c r="B236" s="9">
        <f t="shared" si="15"/>
        <v>51136</v>
      </c>
      <c r="C236" s="2">
        <f t="shared" si="13"/>
        <v>2901095.8904109588</v>
      </c>
      <c r="D236" s="2">
        <f t="shared" si="12"/>
        <v>6122300.41929881</v>
      </c>
      <c r="E236" s="2">
        <f t="shared" si="14"/>
        <v>6693225.4661529334</v>
      </c>
    </row>
    <row r="237" spans="2:5" x14ac:dyDescent="0.2">
      <c r="B237" s="9">
        <f t="shared" si="15"/>
        <v>51167</v>
      </c>
      <c r="C237" s="2">
        <f t="shared" si="13"/>
        <v>2909589.0410958906</v>
      </c>
      <c r="D237" s="2">
        <f t="shared" si="12"/>
        <v>6172060.5728685101</v>
      </c>
      <c r="E237" s="2">
        <f t="shared" si="14"/>
        <v>6750314.1267363783</v>
      </c>
    </row>
    <row r="238" spans="2:5" x14ac:dyDescent="0.2">
      <c r="B238" s="9">
        <f t="shared" si="15"/>
        <v>51196</v>
      </c>
      <c r="C238" s="2">
        <f t="shared" si="13"/>
        <v>2917534.2465753425</v>
      </c>
      <c r="D238" s="2">
        <f t="shared" si="12"/>
        <v>6218976.4679624243</v>
      </c>
      <c r="E238" s="2">
        <f t="shared" si="14"/>
        <v>6804160.3860622188</v>
      </c>
    </row>
    <row r="239" spans="2:5" x14ac:dyDescent="0.2">
      <c r="B239" s="9">
        <f t="shared" si="15"/>
        <v>51227</v>
      </c>
      <c r="C239" s="2">
        <f t="shared" si="13"/>
        <v>2926027.3972602738</v>
      </c>
      <c r="D239" s="2">
        <f t="shared" si="12"/>
        <v>6269522.3743862072</v>
      </c>
      <c r="E239" s="2">
        <f t="shared" si="14"/>
        <v>6862195.2460560352</v>
      </c>
    </row>
    <row r="240" spans="2:5" x14ac:dyDescent="0.2">
      <c r="B240" s="9">
        <f t="shared" si="15"/>
        <v>51257</v>
      </c>
      <c r="C240" s="2">
        <f t="shared" si="13"/>
        <v>2934246.5753424661</v>
      </c>
      <c r="D240" s="2">
        <f t="shared" si="12"/>
        <v>6318828.890283728</v>
      </c>
      <c r="E240" s="2">
        <f t="shared" si="14"/>
        <v>6918829.2745760018</v>
      </c>
    </row>
    <row r="241" spans="2:5" x14ac:dyDescent="0.2">
      <c r="B241" s="9">
        <f t="shared" si="15"/>
        <v>51288</v>
      </c>
      <c r="C241" s="2">
        <f t="shared" si="13"/>
        <v>2942739.7260273974</v>
      </c>
      <c r="D241" s="2">
        <f t="shared" si="12"/>
        <v>6370186.3661387255</v>
      </c>
      <c r="E241" s="2">
        <f t="shared" si="14"/>
        <v>6977842.182192592</v>
      </c>
    </row>
    <row r="242" spans="2:5" x14ac:dyDescent="0.2">
      <c r="B242" s="9">
        <f t="shared" si="15"/>
        <v>51318</v>
      </c>
      <c r="C242" s="2">
        <f t="shared" si="13"/>
        <v>2950958.9041095888</v>
      </c>
      <c r="D242" s="2">
        <f t="shared" si="12"/>
        <v>6420284.5517063197</v>
      </c>
      <c r="E242" s="2">
        <f t="shared" si="14"/>
        <v>7035430.6504573561</v>
      </c>
    </row>
    <row r="243" spans="2:5" x14ac:dyDescent="0.2">
      <c r="B243" s="9">
        <f t="shared" si="15"/>
        <v>51349</v>
      </c>
      <c r="C243" s="2">
        <f t="shared" si="13"/>
        <v>2959452.0547945206</v>
      </c>
      <c r="D243" s="2">
        <f t="shared" si="12"/>
        <v>6472466.6276212865</v>
      </c>
      <c r="E243" s="2">
        <f t="shared" si="14"/>
        <v>7095438.0884995107</v>
      </c>
    </row>
    <row r="244" spans="2:5" x14ac:dyDescent="0.2">
      <c r="B244" s="9">
        <f t="shared" si="15"/>
        <v>51380</v>
      </c>
      <c r="C244" s="2">
        <f t="shared" si="13"/>
        <v>2967945.2054794524</v>
      </c>
      <c r="D244" s="2">
        <f t="shared" si="12"/>
        <v>6525072.8232189342</v>
      </c>
      <c r="E244" s="2">
        <f t="shared" si="14"/>
        <v>7155957.3491719039</v>
      </c>
    </row>
    <row r="245" spans="2:5" x14ac:dyDescent="0.2">
      <c r="B245" s="9">
        <f t="shared" si="15"/>
        <v>51410</v>
      </c>
      <c r="C245" s="2">
        <f t="shared" si="13"/>
        <v>2976164.3835616442</v>
      </c>
      <c r="D245" s="2">
        <f t="shared" si="12"/>
        <v>6576389.1098000202</v>
      </c>
      <c r="E245" s="2">
        <f t="shared" si="14"/>
        <v>7215015.8105051909</v>
      </c>
    </row>
    <row r="246" spans="2:5" x14ac:dyDescent="0.2">
      <c r="B246" s="9">
        <f t="shared" si="15"/>
        <v>51441</v>
      </c>
      <c r="C246" s="2">
        <f t="shared" si="13"/>
        <v>2984657.5342465751</v>
      </c>
      <c r="D246" s="2">
        <f t="shared" si="12"/>
        <v>6629839.9550094809</v>
      </c>
      <c r="E246" s="2">
        <f t="shared" si="14"/>
        <v>7276554.9878111193</v>
      </c>
    </row>
    <row r="247" spans="2:5" x14ac:dyDescent="0.2">
      <c r="B247" s="9">
        <f t="shared" si="15"/>
        <v>51471</v>
      </c>
      <c r="C247" s="2">
        <f t="shared" si="13"/>
        <v>2992876.7123287674</v>
      </c>
      <c r="D247" s="2">
        <f t="shared" si="12"/>
        <v>6681980.1803119993</v>
      </c>
      <c r="E247" s="2">
        <f t="shared" si="14"/>
        <v>7336608.7472758684</v>
      </c>
    </row>
    <row r="248" spans="2:5" x14ac:dyDescent="0.2">
      <c r="B248" s="9">
        <f t="shared" si="15"/>
        <v>51502</v>
      </c>
      <c r="C248" s="2">
        <f t="shared" si="13"/>
        <v>3001369.8630136987</v>
      </c>
      <c r="D248" s="2">
        <f t="shared" si="12"/>
        <v>6736289.2369002588</v>
      </c>
      <c r="E248" s="2">
        <f t="shared" si="14"/>
        <v>7399185.029626552</v>
      </c>
    </row>
    <row r="249" spans="2:5" x14ac:dyDescent="0.2">
      <c r="B249" s="9">
        <f t="shared" si="15"/>
        <v>51533</v>
      </c>
      <c r="C249" s="2">
        <f t="shared" si="13"/>
        <v>3009863.0136986305</v>
      </c>
      <c r="D249" s="2">
        <f t="shared" si="12"/>
        <v>6791039.7006085506</v>
      </c>
      <c r="E249" s="2">
        <f t="shared" si="14"/>
        <v>7462295.0451021362</v>
      </c>
    </row>
    <row r="250" spans="2:5" x14ac:dyDescent="0.2">
      <c r="B250" s="9">
        <f t="shared" si="15"/>
        <v>51561</v>
      </c>
      <c r="C250" s="2">
        <f t="shared" si="13"/>
        <v>3017534.246575343</v>
      </c>
      <c r="D250" s="2">
        <f t="shared" si="12"/>
        <v>6840874.1147586666</v>
      </c>
      <c r="E250" s="2">
        <f t="shared" si="14"/>
        <v>7519760.1805983363</v>
      </c>
    </row>
    <row r="251" spans="2:5" x14ac:dyDescent="0.2">
      <c r="B251" s="9">
        <f t="shared" si="15"/>
        <v>51592</v>
      </c>
      <c r="C251" s="2">
        <f t="shared" si="13"/>
        <v>3026027.3972602738</v>
      </c>
      <c r="D251" s="2">
        <f t="shared" si="12"/>
        <v>6896474.6118248282</v>
      </c>
      <c r="E251" s="2">
        <f t="shared" si="14"/>
        <v>7583898.6200980945</v>
      </c>
    </row>
    <row r="252" spans="2:5" x14ac:dyDescent="0.2">
      <c r="B252" s="9">
        <f t="shared" si="15"/>
        <v>51622</v>
      </c>
      <c r="C252" s="2">
        <f t="shared" si="13"/>
        <v>3034246.5753424657</v>
      </c>
      <c r="D252" s="2">
        <f t="shared" si="12"/>
        <v>6950711.7793121021</v>
      </c>
      <c r="E252" s="2">
        <f t="shared" si="14"/>
        <v>7646488.9013918256</v>
      </c>
    </row>
    <row r="253" spans="2:5" x14ac:dyDescent="0.2">
      <c r="B253" s="9">
        <f t="shared" si="15"/>
        <v>51653</v>
      </c>
      <c r="C253" s="2">
        <f t="shared" si="13"/>
        <v>3042739.7260273974</v>
      </c>
      <c r="D253" s="2">
        <f t="shared" si="12"/>
        <v>7007205.0027526002</v>
      </c>
      <c r="E253" s="2">
        <f t="shared" si="14"/>
        <v>7711708.2506807679</v>
      </c>
    </row>
    <row r="254" spans="2:5" x14ac:dyDescent="0.2">
      <c r="B254" s="9">
        <f t="shared" si="15"/>
        <v>51683</v>
      </c>
      <c r="C254" s="2">
        <f t="shared" si="13"/>
        <v>3050958.9041095888</v>
      </c>
      <c r="D254" s="2">
        <f t="shared" si="12"/>
        <v>7062313.006876952</v>
      </c>
      <c r="E254" s="2">
        <f t="shared" si="14"/>
        <v>7775353.3510235064</v>
      </c>
    </row>
    <row r="255" spans="2:5" x14ac:dyDescent="0.2">
      <c r="B255" s="9">
        <f t="shared" si="15"/>
        <v>51714</v>
      </c>
      <c r="C255" s="2">
        <f t="shared" si="13"/>
        <v>3059452.0547945206</v>
      </c>
      <c r="D255" s="2">
        <f t="shared" si="12"/>
        <v>7119713.2903834153</v>
      </c>
      <c r="E255" s="2">
        <f t="shared" si="14"/>
        <v>7841671.8264159234</v>
      </c>
    </row>
    <row r="256" spans="2:5" x14ac:dyDescent="0.2">
      <c r="B256" s="9">
        <f t="shared" si="15"/>
        <v>51745</v>
      </c>
      <c r="C256" s="2">
        <f t="shared" si="13"/>
        <v>3067945.2054794519</v>
      </c>
      <c r="D256" s="2">
        <f t="shared" si="12"/>
        <v>7177580.1055408288</v>
      </c>
      <c r="E256" s="2">
        <f t="shared" si="14"/>
        <v>7908555.9532944905</v>
      </c>
    </row>
    <row r="257" spans="2:5" x14ac:dyDescent="0.2">
      <c r="B257" s="9">
        <f t="shared" si="15"/>
        <v>51775</v>
      </c>
      <c r="C257" s="2">
        <f t="shared" si="13"/>
        <v>3076164.3835616442</v>
      </c>
      <c r="D257" s="2">
        <f t="shared" si="12"/>
        <v>7234028.0207800213</v>
      </c>
      <c r="E257" s="2">
        <f t="shared" si="14"/>
        <v>7973825.6472263355</v>
      </c>
    </row>
    <row r="258" spans="2:5" x14ac:dyDescent="0.2">
      <c r="B258" s="9">
        <f t="shared" si="15"/>
        <v>51806</v>
      </c>
      <c r="C258" s="2">
        <f t="shared" si="13"/>
        <v>3084657.5342465756</v>
      </c>
      <c r="D258" s="2">
        <f t="shared" si="12"/>
        <v>7292823.9505104283</v>
      </c>
      <c r="E258" s="2">
        <f t="shared" si="14"/>
        <v>8041836.9563071458</v>
      </c>
    </row>
    <row r="259" spans="2:5" x14ac:dyDescent="0.2">
      <c r="B259" s="9">
        <f t="shared" si="15"/>
        <v>51836</v>
      </c>
      <c r="C259" s="2">
        <f t="shared" si="13"/>
        <v>3092876.7123287674</v>
      </c>
      <c r="D259" s="2">
        <f t="shared" si="12"/>
        <v>7350178.1983432006</v>
      </c>
      <c r="E259" s="2">
        <f t="shared" si="14"/>
        <v>8108206.6247886997</v>
      </c>
    </row>
    <row r="260" spans="2:5" x14ac:dyDescent="0.2">
      <c r="B260" s="9">
        <f t="shared" si="15"/>
        <v>51867</v>
      </c>
      <c r="C260" s="2">
        <f t="shared" si="13"/>
        <v>3101369.8630136987</v>
      </c>
      <c r="D260" s="2">
        <f t="shared" si="12"/>
        <v>7409918.1605902854</v>
      </c>
      <c r="E260" s="2">
        <f t="shared" si="14"/>
        <v>8177364.1122039659</v>
      </c>
    </row>
    <row r="261" spans="2:5" x14ac:dyDescent="0.2">
      <c r="B261" s="9">
        <f t="shared" si="15"/>
        <v>51898</v>
      </c>
      <c r="C261" s="2">
        <f t="shared" si="13"/>
        <v>3109863.01369863</v>
      </c>
      <c r="D261" s="2">
        <f t="shared" si="12"/>
        <v>7470143.6706694048</v>
      </c>
      <c r="E261" s="2">
        <f t="shared" si="14"/>
        <v>8247111.4659468811</v>
      </c>
    </row>
    <row r="262" spans="2:5" x14ac:dyDescent="0.2">
      <c r="B262" s="9">
        <f t="shared" si="15"/>
        <v>51926</v>
      </c>
      <c r="C262" s="2">
        <f t="shared" si="13"/>
        <v>3117534.246575343</v>
      </c>
      <c r="D262" s="2">
        <f t="shared" si="12"/>
        <v>7524961.5262345336</v>
      </c>
      <c r="E262" s="2">
        <f t="shared" si="14"/>
        <v>8310620.2625005618</v>
      </c>
    </row>
    <row r="263" spans="2:5" x14ac:dyDescent="0.2">
      <c r="B263" s="9">
        <f t="shared" si="15"/>
        <v>51957</v>
      </c>
      <c r="C263" s="2">
        <f t="shared" si="13"/>
        <v>3126027.3972602743</v>
      </c>
      <c r="D263" s="2">
        <f t="shared" si="12"/>
        <v>7586122.0730073117</v>
      </c>
      <c r="E263" s="2">
        <f t="shared" si="14"/>
        <v>8381504.2005664483</v>
      </c>
    </row>
    <row r="264" spans="2:5" x14ac:dyDescent="0.2">
      <c r="B264" s="9">
        <f t="shared" si="15"/>
        <v>51987</v>
      </c>
      <c r="C264" s="2">
        <f t="shared" si="13"/>
        <v>3134246.5753424657</v>
      </c>
      <c r="D264" s="2">
        <f t="shared" si="12"/>
        <v>7645782.9572433122</v>
      </c>
      <c r="E264" s="2">
        <f t="shared" si="14"/>
        <v>8450677.1592064556</v>
      </c>
    </row>
    <row r="265" spans="2:5" x14ac:dyDescent="0.2">
      <c r="B265" s="9">
        <f t="shared" si="15"/>
        <v>52018</v>
      </c>
      <c r="C265" s="2">
        <f t="shared" si="13"/>
        <v>3142739.7260273974</v>
      </c>
      <c r="D265" s="2">
        <f t="shared" ref="D265:D328" si="16">$C$2*(1+$C$3/$C$4)^((B265-$B$8)/($B$20-$B$8)*$C$4)</f>
        <v>7707925.503027861</v>
      </c>
      <c r="E265" s="2">
        <f t="shared" si="14"/>
        <v>8522755.6873364095</v>
      </c>
    </row>
    <row r="266" spans="2:5" x14ac:dyDescent="0.2">
      <c r="B266" s="9">
        <f t="shared" si="15"/>
        <v>52048</v>
      </c>
      <c r="C266" s="2">
        <f t="shared" ref="C266:C329" si="17">$C$2*(1+$C$3*(B266-$B$8)/($B$20-$B$8))</f>
        <v>3150958.9041095893</v>
      </c>
      <c r="D266" s="2">
        <f t="shared" si="16"/>
        <v>7768544.3075646469</v>
      </c>
      <c r="E266" s="2">
        <f t="shared" ref="E266:E329" si="18">$C$2*EXP($C$3*(B266-$B$8)/($B$20-$B$8))</f>
        <v>8593094.4013132118</v>
      </c>
    </row>
    <row r="267" spans="2:5" x14ac:dyDescent="0.2">
      <c r="B267" s="9">
        <f t="shared" si="15"/>
        <v>52079</v>
      </c>
      <c r="C267" s="2">
        <f t="shared" si="17"/>
        <v>3159452.0547945211</v>
      </c>
      <c r="D267" s="2">
        <f t="shared" si="16"/>
        <v>7831684.6194217587</v>
      </c>
      <c r="E267" s="2">
        <f t="shared" si="18"/>
        <v>8666387.651648026</v>
      </c>
    </row>
    <row r="268" spans="2:5" x14ac:dyDescent="0.2">
      <c r="B268" s="9">
        <f t="shared" si="15"/>
        <v>52110</v>
      </c>
      <c r="C268" s="2">
        <f t="shared" si="17"/>
        <v>3167945.2054794519</v>
      </c>
      <c r="D268" s="2">
        <f t="shared" si="16"/>
        <v>7895338.1160949115</v>
      </c>
      <c r="E268" s="2">
        <f t="shared" si="18"/>
        <v>8740306.0435551014</v>
      </c>
    </row>
    <row r="269" spans="2:5" x14ac:dyDescent="0.2">
      <c r="B269" s="9">
        <f t="shared" si="15"/>
        <v>52140</v>
      </c>
      <c r="C269" s="2">
        <f t="shared" si="17"/>
        <v>3176164.3835616442</v>
      </c>
      <c r="D269" s="2">
        <f t="shared" si="16"/>
        <v>7957430.8228580263</v>
      </c>
      <c r="E269" s="2">
        <f t="shared" si="18"/>
        <v>8812440.2111202758</v>
      </c>
    </row>
    <row r="270" spans="2:5" x14ac:dyDescent="0.2">
      <c r="B270" s="9">
        <f t="shared" si="15"/>
        <v>52171</v>
      </c>
      <c r="C270" s="2">
        <f t="shared" si="17"/>
        <v>3184657.5342465756</v>
      </c>
      <c r="D270" s="2">
        <f t="shared" si="16"/>
        <v>8022106.3455614718</v>
      </c>
      <c r="E270" s="2">
        <f t="shared" si="18"/>
        <v>8887604.3320166413</v>
      </c>
    </row>
    <row r="271" spans="2:5" x14ac:dyDescent="0.2">
      <c r="B271" s="9">
        <f t="shared" si="15"/>
        <v>52201</v>
      </c>
      <c r="C271" s="2">
        <f t="shared" si="17"/>
        <v>3192876.7123287674</v>
      </c>
      <c r="D271" s="2">
        <f t="shared" si="16"/>
        <v>8085196.0181775214</v>
      </c>
      <c r="E271" s="2">
        <f t="shared" si="18"/>
        <v>8960954.1594647765</v>
      </c>
    </row>
    <row r="272" spans="2:5" x14ac:dyDescent="0.2">
      <c r="B272" s="9">
        <f t="shared" si="15"/>
        <v>52232</v>
      </c>
      <c r="C272" s="2">
        <f t="shared" si="17"/>
        <v>3201369.8630136983</v>
      </c>
      <c r="D272" s="2">
        <f t="shared" si="16"/>
        <v>8150909.9766493132</v>
      </c>
      <c r="E272" s="2">
        <f t="shared" si="18"/>
        <v>9037385.0033233073</v>
      </c>
    </row>
    <row r="273" spans="2:5" x14ac:dyDescent="0.2">
      <c r="B273" s="9">
        <f t="shared" si="15"/>
        <v>52263</v>
      </c>
      <c r="C273" s="2">
        <f t="shared" si="17"/>
        <v>3209863.01369863</v>
      </c>
      <c r="D273" s="2">
        <f t="shared" si="16"/>
        <v>8217158.0377363488</v>
      </c>
      <c r="E273" s="2">
        <f t="shared" si="18"/>
        <v>9114467.7502927147</v>
      </c>
    </row>
    <row r="274" spans="2:5" x14ac:dyDescent="0.2">
      <c r="B274" s="9">
        <f t="shared" si="15"/>
        <v>52291</v>
      </c>
      <c r="C274" s="2">
        <f t="shared" si="17"/>
        <v>3217534.246575343</v>
      </c>
      <c r="D274" s="2">
        <f t="shared" si="16"/>
        <v>8277457.6788579887</v>
      </c>
      <c r="E274" s="2">
        <f t="shared" si="18"/>
        <v>9184655.8252858259</v>
      </c>
    </row>
    <row r="275" spans="2:5" x14ac:dyDescent="0.2">
      <c r="B275" s="9">
        <f t="shared" si="15"/>
        <v>52322</v>
      </c>
      <c r="C275" s="2">
        <f t="shared" si="17"/>
        <v>3226027.3972602738</v>
      </c>
      <c r="D275" s="2">
        <f t="shared" si="16"/>
        <v>8344734.2803080427</v>
      </c>
      <c r="E275" s="2">
        <f t="shared" si="18"/>
        <v>9262994.6921949163</v>
      </c>
    </row>
    <row r="276" spans="2:5" x14ac:dyDescent="0.2">
      <c r="B276" s="9">
        <f t="shared" si="15"/>
        <v>52352</v>
      </c>
      <c r="C276" s="2">
        <f t="shared" si="17"/>
        <v>3234246.5753424657</v>
      </c>
      <c r="D276" s="2">
        <f t="shared" si="16"/>
        <v>8410361.2529676463</v>
      </c>
      <c r="E276" s="2">
        <f t="shared" si="18"/>
        <v>9339442.6344011035</v>
      </c>
    </row>
    <row r="277" spans="2:5" x14ac:dyDescent="0.2">
      <c r="B277" s="9">
        <f t="shared" si="15"/>
        <v>52383</v>
      </c>
      <c r="C277" s="2">
        <f t="shared" si="17"/>
        <v>3242739.726027397</v>
      </c>
      <c r="D277" s="2">
        <f t="shared" si="16"/>
        <v>8478718.053330645</v>
      </c>
      <c r="E277" s="2">
        <f t="shared" si="18"/>
        <v>9419101.7275080252</v>
      </c>
    </row>
    <row r="278" spans="2:5" x14ac:dyDescent="0.2">
      <c r="B278" s="9">
        <f t="shared" si="15"/>
        <v>52413</v>
      </c>
      <c r="C278" s="2">
        <f t="shared" si="17"/>
        <v>3250958.9041095893</v>
      </c>
      <c r="D278" s="2">
        <f t="shared" si="16"/>
        <v>8545398.7383211143</v>
      </c>
      <c r="E278" s="2">
        <f t="shared" si="18"/>
        <v>9496838.0286100321</v>
      </c>
    </row>
    <row r="279" spans="2:5" x14ac:dyDescent="0.2">
      <c r="B279" s="9">
        <f t="shared" si="15"/>
        <v>52444</v>
      </c>
      <c r="C279" s="2">
        <f t="shared" si="17"/>
        <v>3259452.0547945206</v>
      </c>
      <c r="D279" s="2">
        <f t="shared" si="16"/>
        <v>8614853.0813639332</v>
      </c>
      <c r="E279" s="2">
        <f t="shared" si="18"/>
        <v>9577839.5973713025</v>
      </c>
    </row>
    <row r="280" spans="2:5" x14ac:dyDescent="0.2">
      <c r="B280" s="9">
        <f t="shared" si="15"/>
        <v>52475</v>
      </c>
      <c r="C280" s="2">
        <f t="shared" si="17"/>
        <v>3267945.2054794524</v>
      </c>
      <c r="D280" s="2">
        <f t="shared" si="16"/>
        <v>8684871.927704405</v>
      </c>
      <c r="E280" s="2">
        <f t="shared" si="18"/>
        <v>9659532.0544179231</v>
      </c>
    </row>
    <row r="281" spans="2:5" x14ac:dyDescent="0.2">
      <c r="B281" s="9">
        <f t="shared" si="15"/>
        <v>52505</v>
      </c>
      <c r="C281" s="2">
        <f t="shared" si="17"/>
        <v>3276164.3835616438</v>
      </c>
      <c r="D281" s="2">
        <f t="shared" si="16"/>
        <v>8753173.9051438291</v>
      </c>
      <c r="E281" s="2">
        <f t="shared" si="18"/>
        <v>9739252.6386105437</v>
      </c>
    </row>
    <row r="282" spans="2:5" x14ac:dyDescent="0.2">
      <c r="B282" s="9">
        <f t="shared" si="15"/>
        <v>52536</v>
      </c>
      <c r="C282" s="2">
        <f t="shared" si="17"/>
        <v>3284657.5342465756</v>
      </c>
      <c r="D282" s="2">
        <f t="shared" si="16"/>
        <v>8824316.980117619</v>
      </c>
      <c r="E282" s="2">
        <f t="shared" si="18"/>
        <v>9822321.8391079362</v>
      </c>
    </row>
    <row r="283" spans="2:5" x14ac:dyDescent="0.2">
      <c r="B283" s="9">
        <f t="shared" si="15"/>
        <v>52566</v>
      </c>
      <c r="C283" s="2">
        <f t="shared" si="17"/>
        <v>3292876.7123287674</v>
      </c>
      <c r="D283" s="2">
        <f t="shared" si="16"/>
        <v>8893715.6199952736</v>
      </c>
      <c r="E283" s="2">
        <f t="shared" si="18"/>
        <v>9903385.9352494758</v>
      </c>
    </row>
    <row r="284" spans="2:5" x14ac:dyDescent="0.2">
      <c r="B284" s="9">
        <f t="shared" si="15"/>
        <v>52597</v>
      </c>
      <c r="C284" s="2">
        <f t="shared" si="17"/>
        <v>3301369.8630136987</v>
      </c>
      <c r="D284" s="2">
        <f t="shared" si="16"/>
        <v>8966000.9743142482</v>
      </c>
      <c r="E284" s="2">
        <f t="shared" si="18"/>
        <v>9987855.0811259095</v>
      </c>
    </row>
    <row r="285" spans="2:5" x14ac:dyDescent="0.2">
      <c r="B285" s="9">
        <f t="shared" si="15"/>
        <v>52628</v>
      </c>
      <c r="C285" s="2">
        <f t="shared" si="17"/>
        <v>3309863.01369863</v>
      </c>
      <c r="D285" s="2">
        <f t="shared" si="16"/>
        <v>9038873.8415099829</v>
      </c>
      <c r="E285" s="2">
        <f t="shared" si="18"/>
        <v>10073044.691361884</v>
      </c>
    </row>
    <row r="286" spans="2:5" x14ac:dyDescent="0.2">
      <c r="B286" s="9">
        <f t="shared" si="15"/>
        <v>52657</v>
      </c>
      <c r="C286" s="2">
        <f t="shared" si="17"/>
        <v>3317808.2191780824</v>
      </c>
      <c r="D286" s="2">
        <f t="shared" si="16"/>
        <v>9107581.3423371017</v>
      </c>
      <c r="E286" s="2">
        <f t="shared" si="18"/>
        <v>10153395.881909231</v>
      </c>
    </row>
    <row r="287" spans="2:5" x14ac:dyDescent="0.2">
      <c r="B287" s="9">
        <f t="shared" si="15"/>
        <v>52688</v>
      </c>
      <c r="C287" s="2">
        <f t="shared" si="17"/>
        <v>3326301.3698630137</v>
      </c>
      <c r="D287" s="2">
        <f t="shared" si="16"/>
        <v>9181604.9307279419</v>
      </c>
      <c r="E287" s="2">
        <f t="shared" si="18"/>
        <v>10239997.442577237</v>
      </c>
    </row>
    <row r="288" spans="2:5" x14ac:dyDescent="0.2">
      <c r="B288" s="9">
        <f t="shared" si="15"/>
        <v>52718</v>
      </c>
      <c r="C288" s="2">
        <f t="shared" si="17"/>
        <v>3334520.5479452056</v>
      </c>
      <c r="D288" s="2">
        <f t="shared" si="16"/>
        <v>9253813.4535543751</v>
      </c>
      <c r="E288" s="2">
        <f t="shared" si="18"/>
        <v>10324508.635630306</v>
      </c>
    </row>
    <row r="289" spans="2:5" x14ac:dyDescent="0.2">
      <c r="B289" s="9">
        <f t="shared" si="15"/>
        <v>52749</v>
      </c>
      <c r="C289" s="2">
        <f t="shared" si="17"/>
        <v>3343013.6986301374</v>
      </c>
      <c r="D289" s="2">
        <f t="shared" si="16"/>
        <v>9329025.5710621551</v>
      </c>
      <c r="E289" s="2">
        <f t="shared" si="18"/>
        <v>10412569.671698939</v>
      </c>
    </row>
    <row r="290" spans="2:5" x14ac:dyDescent="0.2">
      <c r="B290" s="9">
        <f t="shared" ref="B290:B353" si="19">EOMONTH(B289,0)+1</f>
        <v>52779</v>
      </c>
      <c r="C290" s="2">
        <f t="shared" si="17"/>
        <v>3351232.8767123288</v>
      </c>
      <c r="D290" s="2">
        <f t="shared" si="16"/>
        <v>9402393.4801563416</v>
      </c>
      <c r="E290" s="2">
        <f t="shared" si="18"/>
        <v>10498505.1116869</v>
      </c>
    </row>
    <row r="291" spans="2:5" x14ac:dyDescent="0.2">
      <c r="B291" s="9">
        <f t="shared" si="19"/>
        <v>52810</v>
      </c>
      <c r="C291" s="2">
        <f t="shared" si="17"/>
        <v>3359726.0273972605</v>
      </c>
      <c r="D291" s="2">
        <f t="shared" si="16"/>
        <v>9478813.2099070288</v>
      </c>
      <c r="E291" s="2">
        <f t="shared" si="18"/>
        <v>10588050.21934621</v>
      </c>
    </row>
    <row r="292" spans="2:5" x14ac:dyDescent="0.2">
      <c r="B292" s="9">
        <f t="shared" si="19"/>
        <v>52841</v>
      </c>
      <c r="C292" s="2">
        <f t="shared" si="17"/>
        <v>3368219.1780821919</v>
      </c>
      <c r="D292" s="2">
        <f t="shared" si="16"/>
        <v>9555854.0554520581</v>
      </c>
      <c r="E292" s="2">
        <f t="shared" si="18"/>
        <v>10678359.085866457</v>
      </c>
    </row>
    <row r="293" spans="2:5" x14ac:dyDescent="0.2">
      <c r="B293" s="9">
        <f t="shared" si="19"/>
        <v>52871</v>
      </c>
      <c r="C293" s="2">
        <f t="shared" si="17"/>
        <v>3376438.3561643837</v>
      </c>
      <c r="D293" s="2">
        <f t="shared" si="16"/>
        <v>9631005.8519947231</v>
      </c>
      <c r="E293" s="2">
        <f t="shared" si="18"/>
        <v>10766488.098715948</v>
      </c>
    </row>
    <row r="294" spans="2:5" x14ac:dyDescent="0.2">
      <c r="B294" s="9">
        <f t="shared" si="19"/>
        <v>52902</v>
      </c>
      <c r="C294" s="2">
        <f t="shared" si="17"/>
        <v>3384931.506849315</v>
      </c>
      <c r="D294" s="2">
        <f t="shared" si="16"/>
        <v>9709283.671997685</v>
      </c>
      <c r="E294" s="2">
        <f t="shared" si="18"/>
        <v>10858318.91897615</v>
      </c>
    </row>
    <row r="295" spans="2:5" x14ac:dyDescent="0.2">
      <c r="B295" s="9">
        <f t="shared" si="19"/>
        <v>52932</v>
      </c>
      <c r="C295" s="2">
        <f t="shared" si="17"/>
        <v>3393150.6849315069</v>
      </c>
      <c r="D295" s="2">
        <f t="shared" si="16"/>
        <v>9785642.1122646369</v>
      </c>
      <c r="E295" s="2">
        <f t="shared" si="18"/>
        <v>10947933.149012761</v>
      </c>
    </row>
    <row r="296" spans="2:5" x14ac:dyDescent="0.2">
      <c r="B296" s="9">
        <f t="shared" si="19"/>
        <v>52963</v>
      </c>
      <c r="C296" s="2">
        <f t="shared" si="17"/>
        <v>3401643.8356164382</v>
      </c>
      <c r="D296" s="2">
        <f t="shared" si="16"/>
        <v>9865176.7676940709</v>
      </c>
      <c r="E296" s="2">
        <f t="shared" si="18"/>
        <v>11041311.572135489</v>
      </c>
    </row>
    <row r="297" spans="2:5" x14ac:dyDescent="0.2">
      <c r="B297" s="9">
        <f t="shared" si="19"/>
        <v>52994</v>
      </c>
      <c r="C297" s="2">
        <f t="shared" si="17"/>
        <v>3410136.98630137</v>
      </c>
      <c r="D297" s="2">
        <f t="shared" si="16"/>
        <v>9945357.856064925</v>
      </c>
      <c r="E297" s="2">
        <f t="shared" si="18"/>
        <v>11135486.4496927</v>
      </c>
    </row>
    <row r="298" spans="2:5" x14ac:dyDescent="0.2">
      <c r="B298" s="9">
        <f t="shared" si="19"/>
        <v>53022</v>
      </c>
      <c r="C298" s="2">
        <f t="shared" si="17"/>
        <v>3417808.2191780824</v>
      </c>
      <c r="D298" s="2">
        <f t="shared" si="16"/>
        <v>10018339.476570817</v>
      </c>
      <c r="E298" s="2">
        <f t="shared" si="18"/>
        <v>11221237.848395126</v>
      </c>
    </row>
    <row r="299" spans="2:5" x14ac:dyDescent="0.2">
      <c r="B299" s="9">
        <f t="shared" si="19"/>
        <v>53053</v>
      </c>
      <c r="C299" s="2">
        <f t="shared" si="17"/>
        <v>3426301.3698630137</v>
      </c>
      <c r="D299" s="2">
        <f t="shared" si="16"/>
        <v>10099765.423800737</v>
      </c>
      <c r="E299" s="2">
        <f t="shared" si="18"/>
        <v>11316947.374705367</v>
      </c>
    </row>
    <row r="300" spans="2:5" x14ac:dyDescent="0.2">
      <c r="B300" s="9">
        <f t="shared" si="19"/>
        <v>53083</v>
      </c>
      <c r="C300" s="2">
        <f t="shared" si="17"/>
        <v>3434520.5479452056</v>
      </c>
      <c r="D300" s="2">
        <f t="shared" si="16"/>
        <v>10179194.798909815</v>
      </c>
      <c r="E300" s="2">
        <f t="shared" si="18"/>
        <v>11410346.687519498</v>
      </c>
    </row>
    <row r="301" spans="2:5" x14ac:dyDescent="0.2">
      <c r="B301" s="9">
        <f t="shared" si="19"/>
        <v>53114</v>
      </c>
      <c r="C301" s="2">
        <f t="shared" si="17"/>
        <v>3443013.6986301369</v>
      </c>
      <c r="D301" s="2">
        <f t="shared" si="16"/>
        <v>10261928.128168371</v>
      </c>
      <c r="E301" s="2">
        <f t="shared" si="18"/>
        <v>11507669.183598157</v>
      </c>
    </row>
    <row r="302" spans="2:5" x14ac:dyDescent="0.2">
      <c r="B302" s="9">
        <f t="shared" si="19"/>
        <v>53144</v>
      </c>
      <c r="C302" s="2">
        <f t="shared" si="17"/>
        <v>3451232.8767123292</v>
      </c>
      <c r="D302" s="2">
        <f t="shared" si="16"/>
        <v>10342632.82817198</v>
      </c>
      <c r="E302" s="2">
        <f t="shared" si="18"/>
        <v>11602642.532704892</v>
      </c>
    </row>
    <row r="303" spans="2:5" x14ac:dyDescent="0.2">
      <c r="B303" s="9">
        <f t="shared" si="19"/>
        <v>53175</v>
      </c>
      <c r="C303" s="2">
        <f t="shared" si="17"/>
        <v>3459726.0273972605</v>
      </c>
      <c r="D303" s="2">
        <f t="shared" si="16"/>
        <v>10426694.530897733</v>
      </c>
      <c r="E303" s="2">
        <f t="shared" si="18"/>
        <v>11701605.181545908</v>
      </c>
    </row>
    <row r="304" spans="2:5" x14ac:dyDescent="0.2">
      <c r="B304" s="9">
        <f t="shared" si="19"/>
        <v>53206</v>
      </c>
      <c r="C304" s="2">
        <f t="shared" si="17"/>
        <v>3468219.1780821919</v>
      </c>
      <c r="D304" s="2">
        <f t="shared" si="16"/>
        <v>10511439.460997269</v>
      </c>
      <c r="E304" s="2">
        <f t="shared" si="18"/>
        <v>11801411.914468467</v>
      </c>
    </row>
    <row r="305" spans="2:5" x14ac:dyDescent="0.2">
      <c r="B305" s="9">
        <f t="shared" si="19"/>
        <v>53236</v>
      </c>
      <c r="C305" s="2">
        <f t="shared" si="17"/>
        <v>3476438.3561643837</v>
      </c>
      <c r="D305" s="2">
        <f t="shared" si="16"/>
        <v>10594106.437194195</v>
      </c>
      <c r="E305" s="2">
        <f t="shared" si="18"/>
        <v>11898809.536508439</v>
      </c>
    </row>
    <row r="306" spans="2:5" x14ac:dyDescent="0.2">
      <c r="B306" s="9">
        <f t="shared" si="19"/>
        <v>53267</v>
      </c>
      <c r="C306" s="2">
        <f t="shared" si="17"/>
        <v>3484931.506849315</v>
      </c>
      <c r="D306" s="2">
        <f t="shared" si="16"/>
        <v>10680212.039197454</v>
      </c>
      <c r="E306" s="2">
        <f t="shared" si="18"/>
        <v>12000298.288443048</v>
      </c>
    </row>
    <row r="307" spans="2:5" x14ac:dyDescent="0.2">
      <c r="B307" s="9">
        <f t="shared" si="19"/>
        <v>53297</v>
      </c>
      <c r="C307" s="2">
        <f t="shared" si="17"/>
        <v>3493150.6849315069</v>
      </c>
      <c r="D307" s="2">
        <f t="shared" si="16"/>
        <v>10764206.3234911</v>
      </c>
      <c r="E307" s="2">
        <f t="shared" si="18"/>
        <v>12099337.329325251</v>
      </c>
    </row>
    <row r="308" spans="2:5" x14ac:dyDescent="0.2">
      <c r="B308" s="9">
        <f t="shared" si="19"/>
        <v>53328</v>
      </c>
      <c r="C308" s="2">
        <f t="shared" si="17"/>
        <v>3501643.8356164382</v>
      </c>
      <c r="D308" s="2">
        <f t="shared" si="16"/>
        <v>10851694.444463482</v>
      </c>
      <c r="E308" s="2">
        <f t="shared" si="18"/>
        <v>12202536.446936252</v>
      </c>
    </row>
    <row r="309" spans="2:5" x14ac:dyDescent="0.2">
      <c r="B309" s="9">
        <f t="shared" si="19"/>
        <v>53359</v>
      </c>
      <c r="C309" s="2">
        <f t="shared" si="17"/>
        <v>3510136.98630137</v>
      </c>
      <c r="D309" s="2">
        <f t="shared" si="16"/>
        <v>10939893.641671415</v>
      </c>
      <c r="E309" s="2">
        <f t="shared" si="18"/>
        <v>12306615.782825815</v>
      </c>
    </row>
    <row r="310" spans="2:5" x14ac:dyDescent="0.2">
      <c r="B310" s="9">
        <f t="shared" si="19"/>
        <v>53387</v>
      </c>
      <c r="C310" s="2">
        <f t="shared" si="17"/>
        <v>3517808.2191780824</v>
      </c>
      <c r="D310" s="2">
        <f t="shared" si="16"/>
        <v>11020173.424227897</v>
      </c>
      <c r="E310" s="2">
        <f t="shared" si="18"/>
        <v>12401385.734856045</v>
      </c>
    </row>
    <row r="311" spans="2:5" x14ac:dyDescent="0.2">
      <c r="B311" s="9">
        <f t="shared" si="19"/>
        <v>53418</v>
      </c>
      <c r="C311" s="2">
        <f t="shared" si="17"/>
        <v>3526301.3698630137</v>
      </c>
      <c r="D311" s="2">
        <f t="shared" si="16"/>
        <v>11109741.966180814</v>
      </c>
      <c r="E311" s="2">
        <f t="shared" si="18"/>
        <v>12507161.119916921</v>
      </c>
    </row>
    <row r="312" spans="2:5" x14ac:dyDescent="0.2">
      <c r="B312" s="9">
        <f t="shared" si="19"/>
        <v>53448</v>
      </c>
      <c r="C312" s="2">
        <f t="shared" si="17"/>
        <v>3534520.5479452056</v>
      </c>
      <c r="D312" s="2">
        <f t="shared" si="16"/>
        <v>11197114.278800797</v>
      </c>
      <c r="E312" s="2">
        <f t="shared" si="18"/>
        <v>12610383.324207349</v>
      </c>
    </row>
    <row r="313" spans="2:5" x14ac:dyDescent="0.2">
      <c r="B313" s="9">
        <f t="shared" si="19"/>
        <v>53479</v>
      </c>
      <c r="C313" s="2">
        <f t="shared" si="17"/>
        <v>3543013.6986301369</v>
      </c>
      <c r="D313" s="2">
        <f t="shared" si="16"/>
        <v>11288120.940985207</v>
      </c>
      <c r="E313" s="2">
        <f t="shared" si="18"/>
        <v>12717941.316548014</v>
      </c>
    </row>
    <row r="314" spans="2:5" x14ac:dyDescent="0.2">
      <c r="B314" s="9">
        <f t="shared" si="19"/>
        <v>53509</v>
      </c>
      <c r="C314" s="2">
        <f t="shared" si="17"/>
        <v>3551232.8767123288</v>
      </c>
      <c r="D314" s="2">
        <f t="shared" si="16"/>
        <v>11376896.110989176</v>
      </c>
      <c r="E314" s="2">
        <f t="shared" si="18"/>
        <v>12822903.099973019</v>
      </c>
    </row>
    <row r="315" spans="2:5" x14ac:dyDescent="0.2">
      <c r="B315" s="9">
        <f t="shared" si="19"/>
        <v>53540</v>
      </c>
      <c r="C315" s="2">
        <f t="shared" si="17"/>
        <v>3559726.0273972605</v>
      </c>
      <c r="D315" s="2">
        <f t="shared" si="16"/>
        <v>11469363.98398751</v>
      </c>
      <c r="E315" s="2">
        <f t="shared" si="18"/>
        <v>12932273.741447847</v>
      </c>
    </row>
    <row r="316" spans="2:5" x14ac:dyDescent="0.2">
      <c r="B316" s="9">
        <f t="shared" si="19"/>
        <v>53571</v>
      </c>
      <c r="C316" s="2">
        <f t="shared" si="17"/>
        <v>3568219.1780821923</v>
      </c>
      <c r="D316" s="2">
        <f t="shared" si="16"/>
        <v>11562583.407096995</v>
      </c>
      <c r="E316" s="2">
        <f t="shared" si="18"/>
        <v>13042577.240102004</v>
      </c>
    </row>
    <row r="317" spans="2:5" x14ac:dyDescent="0.2">
      <c r="B317" s="9">
        <f t="shared" si="19"/>
        <v>53601</v>
      </c>
      <c r="C317" s="2">
        <f t="shared" si="17"/>
        <v>3576438.3561643837</v>
      </c>
      <c r="D317" s="2">
        <f t="shared" si="16"/>
        <v>11653517.080913614</v>
      </c>
      <c r="E317" s="2">
        <f t="shared" si="18"/>
        <v>13150218.259470304</v>
      </c>
    </row>
    <row r="318" spans="2:5" x14ac:dyDescent="0.2">
      <c r="B318" s="9">
        <f t="shared" si="19"/>
        <v>53632</v>
      </c>
      <c r="C318" s="2">
        <f t="shared" si="17"/>
        <v>3584931.506849315</v>
      </c>
      <c r="D318" s="2">
        <f t="shared" si="16"/>
        <v>11748233.243117204</v>
      </c>
      <c r="E318" s="2">
        <f t="shared" si="18"/>
        <v>13262380.676620226</v>
      </c>
    </row>
    <row r="319" spans="2:5" x14ac:dyDescent="0.2">
      <c r="B319" s="9">
        <f t="shared" si="19"/>
        <v>53662</v>
      </c>
      <c r="C319" s="2">
        <f t="shared" si="17"/>
        <v>3593150.6849315069</v>
      </c>
      <c r="D319" s="2">
        <f t="shared" si="16"/>
        <v>11840626.955840211</v>
      </c>
      <c r="E319" s="2">
        <f t="shared" si="18"/>
        <v>13371835.744357338</v>
      </c>
    </row>
    <row r="320" spans="2:5" x14ac:dyDescent="0.2">
      <c r="B320" s="9">
        <f t="shared" si="19"/>
        <v>53693</v>
      </c>
      <c r="C320" s="2">
        <f t="shared" si="17"/>
        <v>3601643.8356164382</v>
      </c>
      <c r="D320" s="2">
        <f t="shared" si="16"/>
        <v>11936863.88890983</v>
      </c>
      <c r="E320" s="2">
        <f t="shared" si="18"/>
        <v>13485888.40791209</v>
      </c>
    </row>
    <row r="321" spans="2:5" x14ac:dyDescent="0.2">
      <c r="B321" s="9">
        <f t="shared" si="19"/>
        <v>53724</v>
      </c>
      <c r="C321" s="2">
        <f t="shared" si="17"/>
        <v>3610136.98630137</v>
      </c>
      <c r="D321" s="2">
        <f t="shared" si="16"/>
        <v>12033883.005838558</v>
      </c>
      <c r="E321" s="2">
        <f t="shared" si="18"/>
        <v>13600913.863109861</v>
      </c>
    </row>
    <row r="322" spans="2:5" x14ac:dyDescent="0.2">
      <c r="B322" s="9">
        <f t="shared" si="19"/>
        <v>53752</v>
      </c>
      <c r="C322" s="2">
        <f t="shared" si="17"/>
        <v>3617808.219178082</v>
      </c>
      <c r="D322" s="2">
        <f t="shared" si="16"/>
        <v>12122190.766650686</v>
      </c>
      <c r="E322" s="2">
        <f t="shared" si="18"/>
        <v>13705650.858001091</v>
      </c>
    </row>
    <row r="323" spans="2:5" x14ac:dyDescent="0.2">
      <c r="B323" s="9">
        <f t="shared" si="19"/>
        <v>53783</v>
      </c>
      <c r="C323" s="2">
        <f t="shared" si="17"/>
        <v>3626301.3698630137</v>
      </c>
      <c r="D323" s="2">
        <f t="shared" si="16"/>
        <v>12220716.162798896</v>
      </c>
      <c r="E323" s="2">
        <f t="shared" si="18"/>
        <v>13822550.737418629</v>
      </c>
    </row>
    <row r="324" spans="2:5" x14ac:dyDescent="0.2">
      <c r="B324" s="9">
        <f t="shared" si="19"/>
        <v>53813</v>
      </c>
      <c r="C324" s="2">
        <f t="shared" si="17"/>
        <v>3634520.5479452056</v>
      </c>
      <c r="D324" s="2">
        <f t="shared" si="16"/>
        <v>12316825.706680875</v>
      </c>
      <c r="E324" s="2">
        <f t="shared" si="18"/>
        <v>13936628.915700069</v>
      </c>
    </row>
    <row r="325" spans="2:5" x14ac:dyDescent="0.2">
      <c r="B325" s="9">
        <f t="shared" si="19"/>
        <v>53844</v>
      </c>
      <c r="C325" s="2">
        <f t="shared" si="17"/>
        <v>3643013.6986301369</v>
      </c>
      <c r="D325" s="2">
        <f t="shared" si="16"/>
        <v>12416933.035083732</v>
      </c>
      <c r="E325" s="2">
        <f t="shared" si="18"/>
        <v>14055498.880841581</v>
      </c>
    </row>
    <row r="326" spans="2:5" x14ac:dyDescent="0.2">
      <c r="B326" s="9">
        <f t="shared" si="19"/>
        <v>53874</v>
      </c>
      <c r="C326" s="2">
        <f t="shared" si="17"/>
        <v>3651232.8767123288</v>
      </c>
      <c r="D326" s="2">
        <f t="shared" si="16"/>
        <v>12514585.722088093</v>
      </c>
      <c r="E326" s="2">
        <f t="shared" si="18"/>
        <v>14171499.591392249</v>
      </c>
    </row>
    <row r="327" spans="2:5" x14ac:dyDescent="0.2">
      <c r="B327" s="9">
        <f t="shared" si="19"/>
        <v>53905</v>
      </c>
      <c r="C327" s="2">
        <f t="shared" si="17"/>
        <v>3659726.0273972605</v>
      </c>
      <c r="D327" s="2">
        <f t="shared" si="16"/>
        <v>12616300.382386258</v>
      </c>
      <c r="E327" s="2">
        <f t="shared" si="18"/>
        <v>14292372.843641508</v>
      </c>
    </row>
    <row r="328" spans="2:5" x14ac:dyDescent="0.2">
      <c r="B328" s="9">
        <f t="shared" si="19"/>
        <v>53936</v>
      </c>
      <c r="C328" s="2">
        <f t="shared" si="17"/>
        <v>3668219.1780821923</v>
      </c>
      <c r="D328" s="2">
        <f t="shared" si="16"/>
        <v>12718841.747806692</v>
      </c>
      <c r="E328" s="2">
        <f t="shared" si="18"/>
        <v>14414277.062516078</v>
      </c>
    </row>
    <row r="329" spans="2:5" x14ac:dyDescent="0.2">
      <c r="B329" s="9">
        <f t="shared" si="19"/>
        <v>53966</v>
      </c>
      <c r="C329" s="2">
        <f t="shared" si="17"/>
        <v>3676438.3561643837</v>
      </c>
      <c r="D329" s="2">
        <f t="shared" ref="D329:D387" si="20">$C$2*(1+$C$3/$C$4)^((B329-$B$8)/($B$20-$B$8)*$C$4)</f>
        <v>12818868.789004982</v>
      </c>
      <c r="E329" s="2">
        <f t="shared" si="18"/>
        <v>14533238.786713943</v>
      </c>
    </row>
    <row r="330" spans="2:5" x14ac:dyDescent="0.2">
      <c r="B330" s="9">
        <f t="shared" si="19"/>
        <v>53997</v>
      </c>
      <c r="C330" s="2">
        <f t="shared" ref="C330:C387" si="21">$C$2*(1+$C$3*(B330-$B$8)/($B$20-$B$8))</f>
        <v>3684931.506849315</v>
      </c>
      <c r="D330" s="2">
        <f t="shared" si="20"/>
        <v>12923056.567428922</v>
      </c>
      <c r="E330" s="2">
        <f t="shared" ref="E330:E387" si="22">$C$2*EXP($C$3*(B330-$B$8)/($B$20-$B$8))</f>
        <v>14657197.428249106</v>
      </c>
    </row>
    <row r="331" spans="2:5" x14ac:dyDescent="0.2">
      <c r="B331" s="9">
        <f t="shared" si="19"/>
        <v>54027</v>
      </c>
      <c r="C331" s="2">
        <f t="shared" si="21"/>
        <v>3693150.6849315069</v>
      </c>
      <c r="D331" s="2">
        <f t="shared" si="20"/>
        <v>13024689.651424237</v>
      </c>
      <c r="E331" s="2">
        <f t="shared" si="22"/>
        <v>14778163.985948162</v>
      </c>
    </row>
    <row r="332" spans="2:5" x14ac:dyDescent="0.2">
      <c r="B332" s="9">
        <f t="shared" si="19"/>
        <v>54058</v>
      </c>
      <c r="C332" s="2">
        <f t="shared" si="21"/>
        <v>3701643.8356164386</v>
      </c>
      <c r="D332" s="2">
        <f t="shared" si="20"/>
        <v>13130550.277800811</v>
      </c>
      <c r="E332" s="2">
        <f t="shared" si="22"/>
        <v>14904211.672837941</v>
      </c>
    </row>
    <row r="333" spans="2:5" x14ac:dyDescent="0.2">
      <c r="B333" s="9">
        <f t="shared" si="19"/>
        <v>54089</v>
      </c>
      <c r="C333" s="2">
        <f t="shared" si="21"/>
        <v>3710136.98630137</v>
      </c>
      <c r="D333" s="2">
        <f t="shared" si="20"/>
        <v>13237271.306422418</v>
      </c>
      <c r="E333" s="2">
        <f t="shared" si="22"/>
        <v>15031334.460760923</v>
      </c>
    </row>
    <row r="334" spans="2:5" x14ac:dyDescent="0.2">
      <c r="B334" s="9">
        <f t="shared" si="19"/>
        <v>54118</v>
      </c>
      <c r="C334" s="2">
        <f t="shared" si="21"/>
        <v>3718082.1917808219</v>
      </c>
      <c r="D334" s="2">
        <f t="shared" si="20"/>
        <v>13337892.229469061</v>
      </c>
      <c r="E334" s="2">
        <f t="shared" si="22"/>
        <v>15151237.196869424</v>
      </c>
    </row>
    <row r="335" spans="2:5" x14ac:dyDescent="0.2">
      <c r="B335" s="9">
        <f t="shared" si="19"/>
        <v>54149</v>
      </c>
      <c r="C335" s="2">
        <f t="shared" si="21"/>
        <v>3726575.3424657537</v>
      </c>
      <c r="D335" s="2">
        <f t="shared" si="20"/>
        <v>13446298.468983602</v>
      </c>
      <c r="E335" s="2">
        <f t="shared" si="22"/>
        <v>15280466.94448893</v>
      </c>
    </row>
    <row r="336" spans="2:5" x14ac:dyDescent="0.2">
      <c r="B336" s="9">
        <f t="shared" si="19"/>
        <v>54179</v>
      </c>
      <c r="C336" s="2">
        <f t="shared" si="21"/>
        <v>3734794.5205479451</v>
      </c>
      <c r="D336" s="2">
        <f t="shared" si="20"/>
        <v>13552046.576994564</v>
      </c>
      <c r="E336" s="2">
        <f t="shared" si="22"/>
        <v>15406577.375583112</v>
      </c>
    </row>
    <row r="337" spans="2:5" x14ac:dyDescent="0.2">
      <c r="B337" s="9">
        <f t="shared" si="19"/>
        <v>54210</v>
      </c>
      <c r="C337" s="2">
        <f t="shared" si="21"/>
        <v>3743287.6712328768</v>
      </c>
      <c r="D337" s="2">
        <f t="shared" si="20"/>
        <v>13662193.396436691</v>
      </c>
      <c r="E337" s="2">
        <f t="shared" si="22"/>
        <v>15537985.001248056</v>
      </c>
    </row>
    <row r="338" spans="2:5" x14ac:dyDescent="0.2">
      <c r="B338" s="9">
        <f t="shared" si="19"/>
        <v>54240</v>
      </c>
      <c r="C338" s="2">
        <f t="shared" si="21"/>
        <v>3751506.8493150687</v>
      </c>
      <c r="D338" s="2">
        <f t="shared" si="20"/>
        <v>13769639.405186664</v>
      </c>
      <c r="E338" s="2">
        <f t="shared" si="22"/>
        <v>15666220.74129192</v>
      </c>
    </row>
    <row r="339" spans="2:5" x14ac:dyDescent="0.2">
      <c r="B339" s="9">
        <f t="shared" si="19"/>
        <v>54271</v>
      </c>
      <c r="C339" s="2">
        <f t="shared" si="21"/>
        <v>3760000</v>
      </c>
      <c r="D339" s="2">
        <f t="shared" si="20"/>
        <v>13881554.751457755</v>
      </c>
      <c r="E339" s="2">
        <f t="shared" si="22"/>
        <v>15799842.948260402</v>
      </c>
    </row>
    <row r="340" spans="2:5" x14ac:dyDescent="0.2">
      <c r="B340" s="9">
        <f t="shared" si="19"/>
        <v>54302</v>
      </c>
      <c r="C340" s="2">
        <f t="shared" si="21"/>
        <v>3768493.1506849313</v>
      </c>
      <c r="D340" s="2">
        <f t="shared" si="20"/>
        <v>13994379.710853953</v>
      </c>
      <c r="E340" s="2">
        <f t="shared" si="22"/>
        <v>15934604.861766271</v>
      </c>
    </row>
    <row r="341" spans="2:5" x14ac:dyDescent="0.2">
      <c r="B341" s="9">
        <f t="shared" si="19"/>
        <v>54332</v>
      </c>
      <c r="C341" s="2">
        <f t="shared" si="21"/>
        <v>3776712.3287671232</v>
      </c>
      <c r="D341" s="2">
        <f t="shared" si="20"/>
        <v>14104438.191306656</v>
      </c>
      <c r="E341" s="2">
        <f t="shared" si="22"/>
        <v>16066113.924658982</v>
      </c>
    </row>
    <row r="342" spans="2:5" x14ac:dyDescent="0.2">
      <c r="B342" s="9">
        <f t="shared" si="19"/>
        <v>54363</v>
      </c>
      <c r="C342" s="2">
        <f t="shared" si="21"/>
        <v>3785205.4794520549</v>
      </c>
      <c r="D342" s="2">
        <f t="shared" si="20"/>
        <v>14219074.677977817</v>
      </c>
      <c r="E342" s="2">
        <f t="shared" si="22"/>
        <v>16203146.948479563</v>
      </c>
    </row>
    <row r="343" spans="2:5" x14ac:dyDescent="0.2">
      <c r="B343" s="9">
        <f t="shared" si="19"/>
        <v>54393</v>
      </c>
      <c r="C343" s="2">
        <f t="shared" si="21"/>
        <v>3793424.6575342463</v>
      </c>
      <c r="D343" s="2">
        <f t="shared" si="20"/>
        <v>14330900.266881051</v>
      </c>
      <c r="E343" s="2">
        <f t="shared" si="22"/>
        <v>16336872.302173162</v>
      </c>
    </row>
    <row r="344" spans="2:5" x14ac:dyDescent="0.2">
      <c r="B344" s="9">
        <f t="shared" si="19"/>
        <v>54424</v>
      </c>
      <c r="C344" s="2">
        <f t="shared" si="21"/>
        <v>3801917.8082191781</v>
      </c>
      <c r="D344" s="2">
        <f t="shared" si="20"/>
        <v>14447377.366865268</v>
      </c>
      <c r="E344" s="2">
        <f t="shared" si="22"/>
        <v>16476214.7107877</v>
      </c>
    </row>
    <row r="345" spans="2:5" x14ac:dyDescent="0.2">
      <c r="B345" s="9">
        <f t="shared" si="19"/>
        <v>54455</v>
      </c>
      <c r="C345" s="2">
        <f t="shared" si="21"/>
        <v>3810410.9589041094</v>
      </c>
      <c r="D345" s="2">
        <f t="shared" si="20"/>
        <v>14564801.156489907</v>
      </c>
      <c r="E345" s="2">
        <f t="shared" si="22"/>
        <v>16616745.615368864</v>
      </c>
    </row>
    <row r="346" spans="2:5" x14ac:dyDescent="0.2">
      <c r="B346" s="9">
        <f t="shared" si="19"/>
        <v>54483</v>
      </c>
      <c r="C346" s="2">
        <f t="shared" si="21"/>
        <v>3818082.1917808224</v>
      </c>
      <c r="D346" s="2">
        <f t="shared" si="20"/>
        <v>14671681.452415965</v>
      </c>
      <c r="E346" s="2">
        <f t="shared" si="22"/>
        <v>16744706.722846093</v>
      </c>
    </row>
    <row r="347" spans="2:5" x14ac:dyDescent="0.2">
      <c r="B347" s="9">
        <f t="shared" si="19"/>
        <v>54514</v>
      </c>
      <c r="C347" s="2">
        <f t="shared" si="21"/>
        <v>3826575.3424657537</v>
      </c>
      <c r="D347" s="2">
        <f t="shared" si="20"/>
        <v>14790928.315881968</v>
      </c>
      <c r="E347" s="2">
        <f t="shared" si="22"/>
        <v>16887527.681665417</v>
      </c>
    </row>
    <row r="348" spans="2:5" x14ac:dyDescent="0.2">
      <c r="B348" s="9">
        <f t="shared" si="19"/>
        <v>54544</v>
      </c>
      <c r="C348" s="2">
        <f t="shared" si="21"/>
        <v>3834794.5205479451</v>
      </c>
      <c r="D348" s="2">
        <f t="shared" si="20"/>
        <v>14907251.234694019</v>
      </c>
      <c r="E348" s="2">
        <f t="shared" si="22"/>
        <v>17026901.262576688</v>
      </c>
    </row>
    <row r="349" spans="2:5" x14ac:dyDescent="0.2">
      <c r="B349" s="9">
        <f t="shared" si="19"/>
        <v>54575</v>
      </c>
      <c r="C349" s="2">
        <f t="shared" si="21"/>
        <v>3843287.6712328764</v>
      </c>
      <c r="D349" s="2">
        <f t="shared" si="20"/>
        <v>15028412.736080365</v>
      </c>
      <c r="E349" s="2">
        <f t="shared" si="22"/>
        <v>17172129.14887495</v>
      </c>
    </row>
    <row r="350" spans="2:5" x14ac:dyDescent="0.2">
      <c r="B350" s="9">
        <f t="shared" si="19"/>
        <v>54605</v>
      </c>
      <c r="C350" s="2">
        <f t="shared" si="21"/>
        <v>3851506.8493150682</v>
      </c>
      <c r="D350" s="2">
        <f t="shared" si="20"/>
        <v>15146603.345705329</v>
      </c>
      <c r="E350" s="2">
        <f t="shared" si="22"/>
        <v>17313851.559429336</v>
      </c>
    </row>
    <row r="351" spans="2:5" x14ac:dyDescent="0.2">
      <c r="B351" s="9">
        <f t="shared" si="19"/>
        <v>54636</v>
      </c>
      <c r="C351" s="2">
        <f t="shared" si="21"/>
        <v>3860000.0000000005</v>
      </c>
      <c r="D351" s="2">
        <f t="shared" si="20"/>
        <v>15269710.226603536</v>
      </c>
      <c r="E351" s="2">
        <f t="shared" si="22"/>
        <v>17461526.936579999</v>
      </c>
    </row>
    <row r="352" spans="2:5" x14ac:dyDescent="0.2">
      <c r="B352" s="9">
        <f t="shared" si="19"/>
        <v>54667</v>
      </c>
      <c r="C352" s="2">
        <f t="shared" si="21"/>
        <v>3868493.1506849318</v>
      </c>
      <c r="D352" s="2">
        <f t="shared" si="20"/>
        <v>15393817.681939349</v>
      </c>
      <c r="E352" s="2">
        <f t="shared" si="22"/>
        <v>17610461.884250909</v>
      </c>
    </row>
    <row r="353" spans="2:5" x14ac:dyDescent="0.2">
      <c r="B353" s="9">
        <f t="shared" si="19"/>
        <v>54697</v>
      </c>
      <c r="C353" s="2">
        <f t="shared" si="21"/>
        <v>3876712.3287671232</v>
      </c>
      <c r="D353" s="2">
        <f t="shared" si="20"/>
        <v>15514882.010437328</v>
      </c>
      <c r="E353" s="2">
        <f t="shared" si="22"/>
        <v>17755801.876023311</v>
      </c>
    </row>
    <row r="354" spans="2:5" x14ac:dyDescent="0.2">
      <c r="B354" s="9">
        <f t="shared" ref="B354:B387" si="23">EOMONTH(B353,0)+1</f>
        <v>54728</v>
      </c>
      <c r="C354" s="2">
        <f t="shared" si="21"/>
        <v>3885205.4794520549</v>
      </c>
      <c r="D354" s="2">
        <f t="shared" si="20"/>
        <v>15640982.145775598</v>
      </c>
      <c r="E354" s="2">
        <f t="shared" si="22"/>
        <v>17907246.788765788</v>
      </c>
    </row>
    <row r="355" spans="2:5" x14ac:dyDescent="0.2">
      <c r="B355" s="9">
        <f t="shared" si="23"/>
        <v>54758</v>
      </c>
      <c r="C355" s="2">
        <f t="shared" si="21"/>
        <v>3893424.6575342473</v>
      </c>
      <c r="D355" s="2">
        <f t="shared" si="20"/>
        <v>15763990.293569155</v>
      </c>
      <c r="E355" s="2">
        <f t="shared" si="22"/>
        <v>18055036.160677344</v>
      </c>
    </row>
    <row r="356" spans="2:5" x14ac:dyDescent="0.2">
      <c r="B356" s="9">
        <f t="shared" si="23"/>
        <v>54789</v>
      </c>
      <c r="C356" s="2">
        <f t="shared" si="21"/>
        <v>3901917.8082191781</v>
      </c>
      <c r="D356" s="2">
        <f t="shared" si="20"/>
        <v>15892115.103551794</v>
      </c>
      <c r="E356" s="2">
        <f t="shared" si="22"/>
        <v>18209033.338332739</v>
      </c>
    </row>
    <row r="357" spans="2:5" x14ac:dyDescent="0.2">
      <c r="B357" s="9">
        <f t="shared" si="23"/>
        <v>54820</v>
      </c>
      <c r="C357" s="2">
        <f t="shared" si="21"/>
        <v>3910410.9589041094</v>
      </c>
      <c r="D357" s="2">
        <f t="shared" si="20"/>
        <v>16021281.272138903</v>
      </c>
      <c r="E357" s="2">
        <f t="shared" si="22"/>
        <v>18364344.007166699</v>
      </c>
    </row>
    <row r="358" spans="2:5" x14ac:dyDescent="0.2">
      <c r="B358" s="9">
        <f t="shared" si="23"/>
        <v>54848</v>
      </c>
      <c r="C358" s="2">
        <f t="shared" si="21"/>
        <v>3918082.1917808224</v>
      </c>
      <c r="D358" s="2">
        <f t="shared" si="20"/>
        <v>16138849.597657569</v>
      </c>
      <c r="E358" s="2">
        <f t="shared" si="22"/>
        <v>18505762.901795287</v>
      </c>
    </row>
    <row r="359" spans="2:5" x14ac:dyDescent="0.2">
      <c r="B359" s="9">
        <f t="shared" si="23"/>
        <v>54879</v>
      </c>
      <c r="C359" s="2">
        <f t="shared" si="21"/>
        <v>3926575.3424657537</v>
      </c>
      <c r="D359" s="2">
        <f t="shared" si="20"/>
        <v>16270021.147470159</v>
      </c>
      <c r="E359" s="2">
        <f t="shared" si="22"/>
        <v>18663604.471974086</v>
      </c>
    </row>
    <row r="360" spans="2:5" x14ac:dyDescent="0.2">
      <c r="B360" s="9">
        <f t="shared" si="23"/>
        <v>54909</v>
      </c>
      <c r="C360" s="2">
        <f t="shared" si="21"/>
        <v>3934794.5205479455</v>
      </c>
      <c r="D360" s="2">
        <f t="shared" si="20"/>
        <v>16397976.358163426</v>
      </c>
      <c r="E360" s="2">
        <f t="shared" si="22"/>
        <v>18817636.100345287</v>
      </c>
    </row>
    <row r="361" spans="2:5" x14ac:dyDescent="0.2">
      <c r="B361" s="9">
        <f t="shared" si="23"/>
        <v>54940</v>
      </c>
      <c r="C361" s="2">
        <f t="shared" si="21"/>
        <v>3943287.6712328768</v>
      </c>
      <c r="D361" s="2">
        <f t="shared" si="20"/>
        <v>16531254.0096884</v>
      </c>
      <c r="E361" s="2">
        <f t="shared" si="22"/>
        <v>18978137.736775722</v>
      </c>
    </row>
    <row r="362" spans="2:5" x14ac:dyDescent="0.2">
      <c r="B362" s="9">
        <f t="shared" si="23"/>
        <v>54970</v>
      </c>
      <c r="C362" s="2">
        <f t="shared" si="21"/>
        <v>3951506.8493150682</v>
      </c>
      <c r="D362" s="2">
        <f t="shared" si="20"/>
        <v>16661263.680275859</v>
      </c>
      <c r="E362" s="2">
        <f t="shared" si="22"/>
        <v>19134765.223360006</v>
      </c>
    </row>
    <row r="363" spans="2:5" x14ac:dyDescent="0.2">
      <c r="B363" s="9">
        <f t="shared" si="23"/>
        <v>55001</v>
      </c>
      <c r="C363" s="2">
        <f t="shared" si="21"/>
        <v>3960000.0000000005</v>
      </c>
      <c r="D363" s="2">
        <f t="shared" si="20"/>
        <v>16796681.249263886</v>
      </c>
      <c r="E363" s="2">
        <f t="shared" si="22"/>
        <v>19297971.755502768</v>
      </c>
    </row>
    <row r="364" spans="2:5" x14ac:dyDescent="0.2">
      <c r="B364" s="9">
        <f t="shared" si="23"/>
        <v>55032</v>
      </c>
      <c r="C364" s="2">
        <f t="shared" si="21"/>
        <v>3968493.1506849318</v>
      </c>
      <c r="D364" s="2">
        <f t="shared" si="20"/>
        <v>16933199.45013329</v>
      </c>
      <c r="E364" s="2">
        <f t="shared" si="22"/>
        <v>19462570.328353778</v>
      </c>
    </row>
    <row r="365" spans="2:5" x14ac:dyDescent="0.2">
      <c r="B365" s="9">
        <f t="shared" si="23"/>
        <v>55062</v>
      </c>
      <c r="C365" s="2">
        <f t="shared" si="21"/>
        <v>3976712.3287671232</v>
      </c>
      <c r="D365" s="2">
        <f t="shared" si="20"/>
        <v>17066370.211481057</v>
      </c>
      <c r="E365" s="2">
        <f t="shared" si="22"/>
        <v>19623195.860493992</v>
      </c>
    </row>
    <row r="366" spans="2:5" x14ac:dyDescent="0.2">
      <c r="B366" s="9">
        <f t="shared" si="23"/>
        <v>55093</v>
      </c>
      <c r="C366" s="2">
        <f t="shared" si="21"/>
        <v>3985205.4794520549</v>
      </c>
      <c r="D366" s="2">
        <f t="shared" si="20"/>
        <v>17205080.360353161</v>
      </c>
      <c r="E366" s="2">
        <f t="shared" si="22"/>
        <v>19790568.373747483</v>
      </c>
    </row>
    <row r="367" spans="2:5" x14ac:dyDescent="0.2">
      <c r="B367" s="9">
        <f t="shared" si="23"/>
        <v>55123</v>
      </c>
      <c r="C367" s="2">
        <f t="shared" si="21"/>
        <v>3993424.6575342473</v>
      </c>
      <c r="D367" s="2">
        <f t="shared" si="20"/>
        <v>17340389.322926074</v>
      </c>
      <c r="E367" s="2">
        <f t="shared" si="22"/>
        <v>19953900.889584798</v>
      </c>
    </row>
    <row r="368" spans="2:5" x14ac:dyDescent="0.2">
      <c r="B368" s="9">
        <f t="shared" si="23"/>
        <v>55154</v>
      </c>
      <c r="C368" s="2">
        <f t="shared" si="21"/>
        <v>4001917.8082191786</v>
      </c>
      <c r="D368" s="2">
        <f t="shared" si="20"/>
        <v>17481326.613906972</v>
      </c>
      <c r="E368" s="2">
        <f t="shared" si="22"/>
        <v>20124094.091795269</v>
      </c>
    </row>
    <row r="369" spans="2:5" x14ac:dyDescent="0.2">
      <c r="B369" s="9">
        <f t="shared" si="23"/>
        <v>55185</v>
      </c>
      <c r="C369" s="2">
        <f t="shared" si="21"/>
        <v>4010410.9589041094</v>
      </c>
      <c r="D369" s="2">
        <f t="shared" si="20"/>
        <v>17623409.399352793</v>
      </c>
      <c r="E369" s="2">
        <f t="shared" si="22"/>
        <v>20295738.926257432</v>
      </c>
    </row>
    <row r="370" spans="2:5" x14ac:dyDescent="0.2">
      <c r="B370" s="9">
        <f t="shared" si="23"/>
        <v>55213</v>
      </c>
      <c r="C370" s="2">
        <f t="shared" si="21"/>
        <v>4018082.1917808219</v>
      </c>
      <c r="D370" s="2">
        <f t="shared" si="20"/>
        <v>17752734.557423323</v>
      </c>
      <c r="E370" s="2">
        <f t="shared" si="22"/>
        <v>20452030.975867361</v>
      </c>
    </row>
    <row r="371" spans="2:5" x14ac:dyDescent="0.2">
      <c r="B371" s="9">
        <f t="shared" si="23"/>
        <v>55244</v>
      </c>
      <c r="C371" s="2">
        <f t="shared" si="21"/>
        <v>4026575.3424657537</v>
      </c>
      <c r="D371" s="2">
        <f t="shared" si="20"/>
        <v>17897023.262217186</v>
      </c>
      <c r="E371" s="2">
        <f t="shared" si="22"/>
        <v>20626472.888892367</v>
      </c>
    </row>
    <row r="372" spans="2:5" x14ac:dyDescent="0.2">
      <c r="B372" s="9">
        <f t="shared" si="23"/>
        <v>55274</v>
      </c>
      <c r="C372" s="2">
        <f t="shared" si="21"/>
        <v>4034794.520547946</v>
      </c>
      <c r="D372" s="2">
        <f t="shared" si="20"/>
        <v>18037773.993979771</v>
      </c>
      <c r="E372" s="2">
        <f t="shared" si="22"/>
        <v>20796704.165032055</v>
      </c>
    </row>
    <row r="373" spans="2:5" x14ac:dyDescent="0.2">
      <c r="B373" s="9">
        <f t="shared" si="23"/>
        <v>55305</v>
      </c>
      <c r="C373" s="2">
        <f t="shared" si="21"/>
        <v>4043287.6712328768</v>
      </c>
      <c r="D373" s="2">
        <f t="shared" si="20"/>
        <v>18184379.410657246</v>
      </c>
      <c r="E373" s="2">
        <f t="shared" si="22"/>
        <v>20974085.90591852</v>
      </c>
    </row>
    <row r="374" spans="2:5" x14ac:dyDescent="0.2">
      <c r="B374" s="9">
        <f t="shared" si="23"/>
        <v>55335</v>
      </c>
      <c r="C374" s="2">
        <f t="shared" si="21"/>
        <v>4051506.8493150678</v>
      </c>
      <c r="D374" s="2">
        <f t="shared" si="20"/>
        <v>18327390.048303451</v>
      </c>
      <c r="E374" s="2">
        <f t="shared" si="22"/>
        <v>21147186.049062755</v>
      </c>
    </row>
    <row r="375" spans="2:5" x14ac:dyDescent="0.2">
      <c r="B375" s="9">
        <f t="shared" si="23"/>
        <v>55366</v>
      </c>
      <c r="C375" s="2">
        <f t="shared" si="21"/>
        <v>4060000.0000000005</v>
      </c>
      <c r="D375" s="2">
        <f t="shared" si="20"/>
        <v>18476349.374190275</v>
      </c>
      <c r="E375" s="2">
        <f t="shared" si="22"/>
        <v>21327557.162026901</v>
      </c>
    </row>
    <row r="376" spans="2:5" x14ac:dyDescent="0.2">
      <c r="B376" s="9">
        <f t="shared" si="23"/>
        <v>55397</v>
      </c>
      <c r="C376" s="2">
        <f t="shared" si="21"/>
        <v>4068493.1506849313</v>
      </c>
      <c r="D376" s="2">
        <f t="shared" si="20"/>
        <v>18626519.395146616</v>
      </c>
      <c r="E376" s="2">
        <f t="shared" si="22"/>
        <v>21509466.717898596</v>
      </c>
    </row>
    <row r="377" spans="2:5" x14ac:dyDescent="0.2">
      <c r="B377" s="9">
        <f t="shared" si="23"/>
        <v>55427</v>
      </c>
      <c r="C377" s="2">
        <f t="shared" si="21"/>
        <v>4076712.3287671236</v>
      </c>
      <c r="D377" s="2">
        <f t="shared" si="20"/>
        <v>18773007.232629161</v>
      </c>
      <c r="E377" s="2">
        <f t="shared" si="22"/>
        <v>21686985.384720396</v>
      </c>
    </row>
    <row r="378" spans="2:5" x14ac:dyDescent="0.2">
      <c r="B378" s="9">
        <f t="shared" si="23"/>
        <v>55458</v>
      </c>
      <c r="C378" s="2">
        <f t="shared" si="21"/>
        <v>4085205.4794520549</v>
      </c>
      <c r="D378" s="2">
        <f t="shared" si="20"/>
        <v>18925588.396388479</v>
      </c>
      <c r="E378" s="2">
        <f t="shared" si="22"/>
        <v>21871960.618853386</v>
      </c>
    </row>
    <row r="379" spans="2:5" x14ac:dyDescent="0.2">
      <c r="B379" s="9">
        <f t="shared" si="23"/>
        <v>55488</v>
      </c>
      <c r="C379" s="2">
        <f t="shared" si="21"/>
        <v>4093424.6575342463</v>
      </c>
      <c r="D379" s="2">
        <f t="shared" si="20"/>
        <v>19074428.255218681</v>
      </c>
      <c r="E379" s="2">
        <f t="shared" si="22"/>
        <v>22052470.965332903</v>
      </c>
    </row>
    <row r="380" spans="2:5" x14ac:dyDescent="0.2">
      <c r="B380" s="9">
        <f t="shared" si="23"/>
        <v>55519</v>
      </c>
      <c r="C380" s="2">
        <f t="shared" si="21"/>
        <v>4101917.8082191781</v>
      </c>
      <c r="D380" s="2">
        <f t="shared" si="20"/>
        <v>19229459.275297675</v>
      </c>
      <c r="E380" s="2">
        <f t="shared" si="22"/>
        <v>22240563.542870086</v>
      </c>
    </row>
    <row r="381" spans="2:5" x14ac:dyDescent="0.2">
      <c r="B381" s="9">
        <f t="shared" si="23"/>
        <v>55550</v>
      </c>
      <c r="C381" s="2">
        <f t="shared" si="21"/>
        <v>4110410.9589041099</v>
      </c>
      <c r="D381" s="2">
        <f t="shared" si="20"/>
        <v>19385750.339288078</v>
      </c>
      <c r="E381" s="2">
        <f t="shared" si="22"/>
        <v>22430260.422155585</v>
      </c>
    </row>
    <row r="382" spans="2:5" x14ac:dyDescent="0.2">
      <c r="B382" s="9">
        <f t="shared" si="23"/>
        <v>55579</v>
      </c>
      <c r="C382" s="2">
        <f t="shared" si="21"/>
        <v>4118356.1643835614</v>
      </c>
      <c r="D382" s="2">
        <f t="shared" si="20"/>
        <v>19533107.906262212</v>
      </c>
      <c r="E382" s="2">
        <f t="shared" si="22"/>
        <v>22609183.298448678</v>
      </c>
    </row>
    <row r="383" spans="2:5" x14ac:dyDescent="0.2">
      <c r="B383" s="9">
        <f t="shared" si="23"/>
        <v>55610</v>
      </c>
      <c r="C383" s="2">
        <f t="shared" si="21"/>
        <v>4126849.3150684931</v>
      </c>
      <c r="D383" s="2">
        <f t="shared" si="20"/>
        <v>19691866.931880306</v>
      </c>
      <c r="E383" s="2">
        <f t="shared" si="22"/>
        <v>22802024.253519014</v>
      </c>
    </row>
    <row r="384" spans="2:5" x14ac:dyDescent="0.2">
      <c r="B384" s="9">
        <f t="shared" si="23"/>
        <v>55640</v>
      </c>
      <c r="C384" s="2">
        <f t="shared" si="21"/>
        <v>4135068.493150685</v>
      </c>
      <c r="D384" s="2">
        <f t="shared" si="20"/>
        <v>19846733.170797534</v>
      </c>
      <c r="E384" s="2">
        <f t="shared" si="22"/>
        <v>22990210.460058231</v>
      </c>
    </row>
    <row r="385" spans="2:5" x14ac:dyDescent="0.2">
      <c r="B385" s="9">
        <f t="shared" si="23"/>
        <v>55671</v>
      </c>
      <c r="C385" s="2">
        <f t="shared" si="21"/>
        <v>4143561.6438356168</v>
      </c>
      <c r="D385" s="2">
        <f t="shared" si="20"/>
        <v>20008041.245017916</v>
      </c>
      <c r="E385" s="2">
        <f t="shared" si="22"/>
        <v>23186301.31764752</v>
      </c>
    </row>
    <row r="386" spans="2:5" x14ac:dyDescent="0.2">
      <c r="B386" s="9">
        <f t="shared" si="23"/>
        <v>55701</v>
      </c>
      <c r="C386" s="2">
        <f t="shared" si="21"/>
        <v>4151780.8219178091</v>
      </c>
      <c r="D386" s="2">
        <f t="shared" si="20"/>
        <v>20165394.029618561</v>
      </c>
      <c r="E386" s="2">
        <f t="shared" si="22"/>
        <v>23377658.981341343</v>
      </c>
    </row>
    <row r="387" spans="2:5" x14ac:dyDescent="0.2">
      <c r="B387" s="9">
        <f t="shared" si="23"/>
        <v>55732</v>
      </c>
      <c r="C387" s="2">
        <f t="shared" si="21"/>
        <v>4160273.9726027399</v>
      </c>
      <c r="D387" s="2">
        <f t="shared" si="20"/>
        <v>20329292.080185361</v>
      </c>
      <c r="E387" s="2">
        <f t="shared" si="22"/>
        <v>23577054.511279829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7C8EEA-8AD6-48CB-B129-E8044A2BC37D}">
  <dimension ref="A2:K72"/>
  <sheetViews>
    <sheetView tabSelected="1" zoomScale="90" zoomScaleNormal="90" workbookViewId="0">
      <pane xSplit="2" ySplit="11" topLeftCell="C12" activePane="bottomRight" state="frozen"/>
      <selection pane="topRight" activeCell="C1" sqref="C1"/>
      <selection pane="bottomLeft" activeCell="A12" sqref="A12"/>
      <selection pane="bottomRight" activeCell="L28" sqref="L28"/>
    </sheetView>
  </sheetViews>
  <sheetFormatPr defaultRowHeight="10.199999999999999" x14ac:dyDescent="0.2"/>
  <cols>
    <col min="1" max="1" width="11.33203125" style="1" bestFit="1" customWidth="1"/>
    <col min="2" max="2" width="13" style="1" customWidth="1"/>
    <col min="3" max="3" width="13.5546875" style="1" customWidth="1"/>
    <col min="4" max="6" width="12.44140625" style="1" customWidth="1"/>
    <col min="7" max="8" width="8.88671875" style="1"/>
    <col min="9" max="9" width="9.44140625" style="1" bestFit="1" customWidth="1"/>
    <col min="10" max="16384" width="8.88671875" style="1"/>
  </cols>
  <sheetData>
    <row r="2" spans="1:11" x14ac:dyDescent="0.2">
      <c r="B2" s="1" t="s">
        <v>13</v>
      </c>
      <c r="C2" s="1">
        <v>10000</v>
      </c>
    </row>
    <row r="3" spans="1:11" x14ac:dyDescent="0.2">
      <c r="B3" s="1" t="s">
        <v>14</v>
      </c>
      <c r="C3" s="14">
        <v>0.15</v>
      </c>
    </row>
    <row r="4" spans="1:11" x14ac:dyDescent="0.2">
      <c r="B4" s="1" t="s">
        <v>15</v>
      </c>
      <c r="C4" s="1">
        <v>5</v>
      </c>
      <c r="D4" s="1" t="s">
        <v>16</v>
      </c>
    </row>
    <row r="5" spans="1:11" x14ac:dyDescent="0.2">
      <c r="B5" s="1" t="s">
        <v>17</v>
      </c>
      <c r="C5" s="1">
        <v>12</v>
      </c>
      <c r="D5" s="1" t="s">
        <v>18</v>
      </c>
    </row>
    <row r="7" spans="1:11" x14ac:dyDescent="0.2">
      <c r="B7" s="1" t="s">
        <v>19</v>
      </c>
      <c r="C7" s="15">
        <f>(1+C3/12)-1</f>
        <v>1.2499999999999956E-2</v>
      </c>
    </row>
    <row r="8" spans="1:11" x14ac:dyDescent="0.2">
      <c r="B8" s="1" t="s">
        <v>20</v>
      </c>
      <c r="C8" s="16">
        <f>(C7*(1+C7)^(C4*C5))/((1+C7)^(C4*C5)-1)</f>
        <v>2.3789930086358668E-2</v>
      </c>
    </row>
    <row r="9" spans="1:11" x14ac:dyDescent="0.2">
      <c r="B9" s="1" t="s">
        <v>21</v>
      </c>
      <c r="C9" s="16">
        <f>C2*C8</f>
        <v>237.89930086358669</v>
      </c>
    </row>
    <row r="11" spans="1:11" s="17" customFormat="1" ht="20.399999999999999" x14ac:dyDescent="0.3">
      <c r="C11" s="18" t="s">
        <v>21</v>
      </c>
      <c r="D11" s="18" t="s">
        <v>22</v>
      </c>
      <c r="E11" s="18" t="s">
        <v>23</v>
      </c>
      <c r="F11" s="18" t="s">
        <v>24</v>
      </c>
      <c r="I11" s="18" t="s">
        <v>23</v>
      </c>
    </row>
    <row r="12" spans="1:11" x14ac:dyDescent="0.2">
      <c r="A12" s="1" t="s">
        <v>25</v>
      </c>
      <c r="B12" s="19">
        <v>43101</v>
      </c>
      <c r="C12" s="20"/>
      <c r="F12" s="1">
        <f>C2</f>
        <v>10000</v>
      </c>
      <c r="H12" s="21" t="s">
        <v>26</v>
      </c>
      <c r="I12" s="20">
        <f>SUMIFS(E:E,A:A,H12)</f>
        <v>112.8993008635867</v>
      </c>
      <c r="J12" s="1">
        <f>COUNTIFS(A:A,H12)</f>
        <v>1</v>
      </c>
      <c r="K12" s="1">
        <f>SUM($J$12:J12)</f>
        <v>1</v>
      </c>
    </row>
    <row r="13" spans="1:11" x14ac:dyDescent="0.2">
      <c r="A13" s="19" t="s">
        <v>26</v>
      </c>
      <c r="B13" s="19">
        <f>EOMONTH(B12,0)+1</f>
        <v>43132</v>
      </c>
      <c r="C13" s="20">
        <f>$C$9</f>
        <v>237.89930086358669</v>
      </c>
      <c r="D13" s="20">
        <f>1/12*($C$3)*F12</f>
        <v>124.99999999999999</v>
      </c>
      <c r="E13" s="20">
        <f>C13-D13</f>
        <v>112.8993008635867</v>
      </c>
      <c r="F13" s="20">
        <f>F12-E13</f>
        <v>9887.1006991364138</v>
      </c>
      <c r="H13" s="21" t="s">
        <v>27</v>
      </c>
      <c r="I13" s="20">
        <f t="shared" ref="I13:I18" si="0">SUMIFS(E:E,A:A,H13)</f>
        <v>230.04996602531781</v>
      </c>
      <c r="J13" s="1">
        <f t="shared" ref="J13:J18" si="1">COUNTIFS(A:A,H13)</f>
        <v>2</v>
      </c>
      <c r="K13" s="1">
        <f>SUM($J$12:J13)</f>
        <v>3</v>
      </c>
    </row>
    <row r="14" spans="1:11" x14ac:dyDescent="0.2">
      <c r="A14" s="19" t="s">
        <v>27</v>
      </c>
      <c r="B14" s="19">
        <f t="shared" ref="B14:B72" si="2">EOMONTH(B13,0)+1</f>
        <v>43160</v>
      </c>
      <c r="C14" s="20">
        <f t="shared" ref="C14:C72" si="3">$C$9</f>
        <v>237.89930086358669</v>
      </c>
      <c r="D14" s="20">
        <f t="shared" ref="D14:D72" si="4">1/12*($C$3)*F13</f>
        <v>123.58875873920516</v>
      </c>
      <c r="E14" s="20">
        <f t="shared" ref="E14:E72" si="5">C14-D14</f>
        <v>114.31054212438153</v>
      </c>
      <c r="F14" s="20">
        <f t="shared" ref="F14:F72" si="6">F13-E14</f>
        <v>9772.7901570120321</v>
      </c>
      <c r="H14" s="21" t="s">
        <v>28</v>
      </c>
      <c r="I14" s="20">
        <f t="shared" si="0"/>
        <v>355.97129168887943</v>
      </c>
      <c r="J14" s="1">
        <f t="shared" si="1"/>
        <v>3</v>
      </c>
      <c r="K14" s="1">
        <f>SUM($J$12:J14)</f>
        <v>6</v>
      </c>
    </row>
    <row r="15" spans="1:11" x14ac:dyDescent="0.2">
      <c r="A15" s="19" t="s">
        <v>27</v>
      </c>
      <c r="B15" s="19">
        <f t="shared" si="2"/>
        <v>43191</v>
      </c>
      <c r="C15" s="20">
        <f t="shared" si="3"/>
        <v>237.89930086358669</v>
      </c>
      <c r="D15" s="20">
        <f t="shared" si="4"/>
        <v>122.15987696265039</v>
      </c>
      <c r="E15" s="20">
        <f t="shared" si="5"/>
        <v>115.7394239009363</v>
      </c>
      <c r="F15" s="20">
        <f t="shared" si="6"/>
        <v>9657.0507331110966</v>
      </c>
      <c r="H15" s="21" t="s">
        <v>29</v>
      </c>
      <c r="I15" s="20">
        <f t="shared" si="0"/>
        <v>369.48777192662067</v>
      </c>
      <c r="J15" s="1">
        <f t="shared" si="1"/>
        <v>3</v>
      </c>
      <c r="K15" s="1">
        <f>SUM($J$12:J15)</f>
        <v>9</v>
      </c>
    </row>
    <row r="16" spans="1:11" x14ac:dyDescent="0.2">
      <c r="A16" s="19" t="s">
        <v>28</v>
      </c>
      <c r="B16" s="19">
        <f t="shared" si="2"/>
        <v>43221</v>
      </c>
      <c r="C16" s="20">
        <f t="shared" si="3"/>
        <v>237.89930086358669</v>
      </c>
      <c r="D16" s="20">
        <f t="shared" si="4"/>
        <v>120.7131341638887</v>
      </c>
      <c r="E16" s="20">
        <f t="shared" si="5"/>
        <v>117.18616669969799</v>
      </c>
      <c r="F16" s="20">
        <f t="shared" si="6"/>
        <v>9539.8645664113992</v>
      </c>
      <c r="H16" s="21" t="s">
        <v>30</v>
      </c>
      <c r="I16" s="20">
        <f t="shared" si="0"/>
        <v>383.51748242276409</v>
      </c>
      <c r="J16" s="1">
        <f t="shared" si="1"/>
        <v>3</v>
      </c>
      <c r="K16" s="1">
        <f>SUM($J$12:J16)</f>
        <v>12</v>
      </c>
    </row>
    <row r="17" spans="1:11" x14ac:dyDescent="0.2">
      <c r="A17" s="19" t="s">
        <v>28</v>
      </c>
      <c r="B17" s="19">
        <f t="shared" si="2"/>
        <v>43252</v>
      </c>
      <c r="C17" s="20">
        <f t="shared" si="3"/>
        <v>237.89930086358669</v>
      </c>
      <c r="D17" s="20">
        <f t="shared" si="4"/>
        <v>119.24830708014248</v>
      </c>
      <c r="E17" s="20">
        <f t="shared" si="5"/>
        <v>118.65099378344421</v>
      </c>
      <c r="F17" s="20">
        <f t="shared" si="6"/>
        <v>9421.2135726279557</v>
      </c>
      <c r="H17" s="21" t="s">
        <v>31</v>
      </c>
      <c r="I17" s="20">
        <f t="shared" si="0"/>
        <v>3641.5832159249794</v>
      </c>
      <c r="J17" s="1">
        <f t="shared" si="1"/>
        <v>24</v>
      </c>
      <c r="K17" s="1">
        <f>SUM($J$12:J17)</f>
        <v>36</v>
      </c>
    </row>
    <row r="18" spans="1:11" x14ac:dyDescent="0.2">
      <c r="A18" s="19" t="s">
        <v>28</v>
      </c>
      <c r="B18" s="19">
        <f t="shared" si="2"/>
        <v>43282</v>
      </c>
      <c r="C18" s="20">
        <f t="shared" si="3"/>
        <v>237.89930086358669</v>
      </c>
      <c r="D18" s="20">
        <f t="shared" si="4"/>
        <v>117.76516965784944</v>
      </c>
      <c r="E18" s="20">
        <f t="shared" si="5"/>
        <v>120.13413120573725</v>
      </c>
      <c r="F18" s="20">
        <f t="shared" si="6"/>
        <v>9301.0794414222182</v>
      </c>
      <c r="H18" s="21" t="s">
        <v>32</v>
      </c>
      <c r="I18" s="20">
        <f t="shared" si="0"/>
        <v>4906.4909711477931</v>
      </c>
      <c r="J18" s="1">
        <f t="shared" si="1"/>
        <v>24</v>
      </c>
      <c r="K18" s="1">
        <f>SUM($J$12:J18)</f>
        <v>60</v>
      </c>
    </row>
    <row r="19" spans="1:11" x14ac:dyDescent="0.2">
      <c r="A19" s="19" t="s">
        <v>29</v>
      </c>
      <c r="B19" s="19">
        <f t="shared" si="2"/>
        <v>43313</v>
      </c>
      <c r="C19" s="20">
        <f t="shared" si="3"/>
        <v>237.89930086358669</v>
      </c>
      <c r="D19" s="20">
        <f t="shared" si="4"/>
        <v>116.26349301777772</v>
      </c>
      <c r="E19" s="20">
        <f t="shared" si="5"/>
        <v>121.63580784580897</v>
      </c>
      <c r="F19" s="20">
        <f t="shared" si="6"/>
        <v>9179.4436335764094</v>
      </c>
      <c r="H19" s="21" t="s">
        <v>33</v>
      </c>
      <c r="J19" s="1">
        <v>24</v>
      </c>
      <c r="K19" s="1">
        <f>SUM($J$12:J19)</f>
        <v>84</v>
      </c>
    </row>
    <row r="20" spans="1:11" x14ac:dyDescent="0.2">
      <c r="A20" s="19" t="s">
        <v>29</v>
      </c>
      <c r="B20" s="19">
        <f t="shared" si="2"/>
        <v>43344</v>
      </c>
      <c r="C20" s="20">
        <f t="shared" si="3"/>
        <v>237.89930086358669</v>
      </c>
      <c r="D20" s="20">
        <f t="shared" si="4"/>
        <v>114.74304541970511</v>
      </c>
      <c r="E20" s="20">
        <f t="shared" si="5"/>
        <v>123.15625544388158</v>
      </c>
      <c r="F20" s="20">
        <f t="shared" si="6"/>
        <v>9056.287378132527</v>
      </c>
      <c r="H20" s="21" t="s">
        <v>34</v>
      </c>
      <c r="J20" s="1">
        <v>36</v>
      </c>
      <c r="K20" s="1">
        <f>SUM($J$12:J20)</f>
        <v>120</v>
      </c>
    </row>
    <row r="21" spans="1:11" ht="20.399999999999999" x14ac:dyDescent="0.2">
      <c r="A21" s="19" t="s">
        <v>29</v>
      </c>
      <c r="B21" s="19">
        <f t="shared" si="2"/>
        <v>43374</v>
      </c>
      <c r="C21" s="20">
        <f t="shared" si="3"/>
        <v>237.89930086358669</v>
      </c>
      <c r="D21" s="20">
        <f t="shared" si="4"/>
        <v>113.20359222665658</v>
      </c>
      <c r="E21" s="20">
        <f t="shared" si="5"/>
        <v>124.69570863693011</v>
      </c>
      <c r="F21" s="20">
        <f t="shared" si="6"/>
        <v>8931.5916694955977</v>
      </c>
      <c r="H21" s="21" t="s">
        <v>35</v>
      </c>
    </row>
    <row r="22" spans="1:11" x14ac:dyDescent="0.2">
      <c r="A22" s="19" t="s">
        <v>30</v>
      </c>
      <c r="B22" s="19">
        <f t="shared" si="2"/>
        <v>43405</v>
      </c>
      <c r="C22" s="20">
        <f t="shared" si="3"/>
        <v>237.89930086358669</v>
      </c>
      <c r="D22" s="20">
        <f t="shared" si="4"/>
        <v>111.64489586869496</v>
      </c>
      <c r="E22" s="20">
        <f t="shared" si="5"/>
        <v>126.25440499489173</v>
      </c>
      <c r="F22" s="20">
        <f t="shared" si="6"/>
        <v>8805.3372645007057</v>
      </c>
    </row>
    <row r="23" spans="1:11" x14ac:dyDescent="0.2">
      <c r="A23" s="19" t="s">
        <v>30</v>
      </c>
      <c r="B23" s="19">
        <f t="shared" si="2"/>
        <v>43435</v>
      </c>
      <c r="C23" s="20">
        <f t="shared" si="3"/>
        <v>237.89930086358669</v>
      </c>
      <c r="D23" s="20">
        <f t="shared" si="4"/>
        <v>110.06671580625881</v>
      </c>
      <c r="E23" s="20">
        <f t="shared" si="5"/>
        <v>127.83258505732788</v>
      </c>
      <c r="F23" s="20">
        <f t="shared" si="6"/>
        <v>8677.5046794433783</v>
      </c>
    </row>
    <row r="24" spans="1:11" x14ac:dyDescent="0.2">
      <c r="A24" s="19" t="s">
        <v>30</v>
      </c>
      <c r="B24" s="19">
        <f t="shared" si="2"/>
        <v>43466</v>
      </c>
      <c r="C24" s="20">
        <f t="shared" si="3"/>
        <v>237.89930086358669</v>
      </c>
      <c r="D24" s="20">
        <f t="shared" si="4"/>
        <v>108.46880849304222</v>
      </c>
      <c r="E24" s="20">
        <f t="shared" si="5"/>
        <v>129.43049237054447</v>
      </c>
      <c r="F24" s="20">
        <f t="shared" si="6"/>
        <v>8548.0741870728343</v>
      </c>
    </row>
    <row r="25" spans="1:11" x14ac:dyDescent="0.2">
      <c r="A25" s="19" t="s">
        <v>31</v>
      </c>
      <c r="B25" s="19">
        <f t="shared" si="2"/>
        <v>43497</v>
      </c>
      <c r="C25" s="20">
        <f t="shared" si="3"/>
        <v>237.89930086358669</v>
      </c>
      <c r="D25" s="20">
        <f t="shared" si="4"/>
        <v>106.85092733841041</v>
      </c>
      <c r="E25" s="20">
        <f t="shared" si="5"/>
        <v>131.04837352517626</v>
      </c>
      <c r="F25" s="20">
        <f t="shared" si="6"/>
        <v>8417.0258135476579</v>
      </c>
    </row>
    <row r="26" spans="1:11" x14ac:dyDescent="0.2">
      <c r="A26" s="19" t="s">
        <v>31</v>
      </c>
      <c r="B26" s="19">
        <f t="shared" si="2"/>
        <v>43525</v>
      </c>
      <c r="C26" s="20">
        <f t="shared" si="3"/>
        <v>237.89930086358669</v>
      </c>
      <c r="D26" s="20">
        <f t="shared" si="4"/>
        <v>105.21282266934571</v>
      </c>
      <c r="E26" s="20">
        <f t="shared" si="5"/>
        <v>132.68647819424098</v>
      </c>
      <c r="F26" s="20">
        <f t="shared" si="6"/>
        <v>8284.3393353534175</v>
      </c>
    </row>
    <row r="27" spans="1:11" x14ac:dyDescent="0.2">
      <c r="A27" s="19" t="s">
        <v>31</v>
      </c>
      <c r="B27" s="19">
        <f t="shared" si="2"/>
        <v>43556</v>
      </c>
      <c r="C27" s="20">
        <f t="shared" si="3"/>
        <v>237.89930086358669</v>
      </c>
      <c r="D27" s="20">
        <f t="shared" si="4"/>
        <v>103.55424169191771</v>
      </c>
      <c r="E27" s="20">
        <f t="shared" si="5"/>
        <v>134.34505917166899</v>
      </c>
      <c r="F27" s="20">
        <f t="shared" si="6"/>
        <v>8149.9942761817483</v>
      </c>
    </row>
    <row r="28" spans="1:11" x14ac:dyDescent="0.2">
      <c r="A28" s="19" t="s">
        <v>31</v>
      </c>
      <c r="B28" s="19">
        <f t="shared" si="2"/>
        <v>43586</v>
      </c>
      <c r="C28" s="20">
        <f t="shared" si="3"/>
        <v>237.89930086358669</v>
      </c>
      <c r="D28" s="20">
        <f t="shared" si="4"/>
        <v>101.87492845227185</v>
      </c>
      <c r="E28" s="20">
        <f t="shared" si="5"/>
        <v>136.02437241131486</v>
      </c>
      <c r="F28" s="20">
        <f t="shared" si="6"/>
        <v>8013.9699037704331</v>
      </c>
    </row>
    <row r="29" spans="1:11" x14ac:dyDescent="0.2">
      <c r="A29" s="19" t="s">
        <v>31</v>
      </c>
      <c r="B29" s="19">
        <f t="shared" si="2"/>
        <v>43617</v>
      </c>
      <c r="C29" s="20">
        <f t="shared" si="3"/>
        <v>237.89930086358669</v>
      </c>
      <c r="D29" s="20">
        <f t="shared" si="4"/>
        <v>100.17462379713041</v>
      </c>
      <c r="E29" s="20">
        <f t="shared" si="5"/>
        <v>137.72467706645628</v>
      </c>
      <c r="F29" s="20">
        <f t="shared" si="6"/>
        <v>7876.2452267039771</v>
      </c>
    </row>
    <row r="30" spans="1:11" x14ac:dyDescent="0.2">
      <c r="A30" s="19" t="s">
        <v>31</v>
      </c>
      <c r="B30" s="19">
        <f t="shared" si="2"/>
        <v>43647</v>
      </c>
      <c r="C30" s="20">
        <f t="shared" si="3"/>
        <v>237.89930086358669</v>
      </c>
      <c r="D30" s="20">
        <f t="shared" si="4"/>
        <v>98.453065333799699</v>
      </c>
      <c r="E30" s="20">
        <f t="shared" si="5"/>
        <v>139.44623552978697</v>
      </c>
      <c r="F30" s="20">
        <f t="shared" si="6"/>
        <v>7736.7989911741897</v>
      </c>
    </row>
    <row r="31" spans="1:11" x14ac:dyDescent="0.2">
      <c r="A31" s="19" t="s">
        <v>31</v>
      </c>
      <c r="B31" s="19">
        <f t="shared" si="2"/>
        <v>43678</v>
      </c>
      <c r="C31" s="20">
        <f t="shared" si="3"/>
        <v>237.89930086358669</v>
      </c>
      <c r="D31" s="20">
        <f t="shared" si="4"/>
        <v>96.709987389677366</v>
      </c>
      <c r="E31" s="20">
        <f t="shared" si="5"/>
        <v>141.18931347390932</v>
      </c>
      <c r="F31" s="20">
        <f t="shared" si="6"/>
        <v>7595.6096777002804</v>
      </c>
    </row>
    <row r="32" spans="1:11" x14ac:dyDescent="0.2">
      <c r="A32" s="19" t="s">
        <v>31</v>
      </c>
      <c r="B32" s="19">
        <f t="shared" si="2"/>
        <v>43709</v>
      </c>
      <c r="C32" s="20">
        <f t="shared" si="3"/>
        <v>237.89930086358669</v>
      </c>
      <c r="D32" s="20">
        <f t="shared" si="4"/>
        <v>94.945120971253502</v>
      </c>
      <c r="E32" s="20">
        <f t="shared" si="5"/>
        <v>142.95417989233317</v>
      </c>
      <c r="F32" s="20">
        <f t="shared" si="6"/>
        <v>7452.6554978079475</v>
      </c>
    </row>
    <row r="33" spans="1:6" x14ac:dyDescent="0.2">
      <c r="A33" s="19" t="s">
        <v>31</v>
      </c>
      <c r="B33" s="19">
        <f t="shared" si="2"/>
        <v>43739</v>
      </c>
      <c r="C33" s="20">
        <f t="shared" si="3"/>
        <v>237.89930086358669</v>
      </c>
      <c r="D33" s="20">
        <f t="shared" si="4"/>
        <v>93.158193722599336</v>
      </c>
      <c r="E33" s="20">
        <f t="shared" si="5"/>
        <v>144.74110714098737</v>
      </c>
      <c r="F33" s="20">
        <f t="shared" si="6"/>
        <v>7307.9143906669606</v>
      </c>
    </row>
    <row r="34" spans="1:6" x14ac:dyDescent="0.2">
      <c r="A34" s="19" t="s">
        <v>31</v>
      </c>
      <c r="B34" s="19">
        <f t="shared" si="2"/>
        <v>43770</v>
      </c>
      <c r="C34" s="20">
        <f t="shared" si="3"/>
        <v>237.89930086358669</v>
      </c>
      <c r="D34" s="20">
        <f t="shared" si="4"/>
        <v>91.348929883336993</v>
      </c>
      <c r="E34" s="20">
        <f t="shared" si="5"/>
        <v>146.55037098024968</v>
      </c>
      <c r="F34" s="20">
        <f t="shared" si="6"/>
        <v>7161.3640196867109</v>
      </c>
    </row>
    <row r="35" spans="1:6" x14ac:dyDescent="0.2">
      <c r="A35" s="19" t="s">
        <v>31</v>
      </c>
      <c r="B35" s="19">
        <f t="shared" si="2"/>
        <v>43800</v>
      </c>
      <c r="C35" s="20">
        <f t="shared" si="3"/>
        <v>237.89930086358669</v>
      </c>
      <c r="D35" s="20">
        <f t="shared" si="4"/>
        <v>89.517050246083883</v>
      </c>
      <c r="E35" s="20">
        <f t="shared" si="5"/>
        <v>148.38225061750279</v>
      </c>
      <c r="F35" s="20">
        <f t="shared" si="6"/>
        <v>7012.981769069208</v>
      </c>
    </row>
    <row r="36" spans="1:6" x14ac:dyDescent="0.2">
      <c r="A36" s="19" t="s">
        <v>31</v>
      </c>
      <c r="B36" s="19">
        <f t="shared" si="2"/>
        <v>43831</v>
      </c>
      <c r="C36" s="20">
        <f t="shared" si="3"/>
        <v>237.89930086358669</v>
      </c>
      <c r="D36" s="20">
        <f t="shared" si="4"/>
        <v>87.662272113365091</v>
      </c>
      <c r="E36" s="20">
        <f t="shared" si="5"/>
        <v>150.23702875022161</v>
      </c>
      <c r="F36" s="20">
        <f t="shared" si="6"/>
        <v>6862.7447403189863</v>
      </c>
    </row>
    <row r="37" spans="1:6" x14ac:dyDescent="0.2">
      <c r="A37" s="19" t="s">
        <v>31</v>
      </c>
      <c r="B37" s="19">
        <f t="shared" si="2"/>
        <v>43862</v>
      </c>
      <c r="C37" s="20">
        <f t="shared" si="3"/>
        <v>237.89930086358669</v>
      </c>
      <c r="D37" s="20">
        <f t="shared" si="4"/>
        <v>85.784309253987317</v>
      </c>
      <c r="E37" s="20">
        <f t="shared" si="5"/>
        <v>152.11499160959937</v>
      </c>
      <c r="F37" s="20">
        <f t="shared" si="6"/>
        <v>6710.6297487093871</v>
      </c>
    </row>
    <row r="38" spans="1:6" x14ac:dyDescent="0.2">
      <c r="A38" s="19" t="s">
        <v>31</v>
      </c>
      <c r="B38" s="19">
        <f t="shared" si="2"/>
        <v>43891</v>
      </c>
      <c r="C38" s="20">
        <f t="shared" si="3"/>
        <v>237.89930086358669</v>
      </c>
      <c r="D38" s="20">
        <f t="shared" si="4"/>
        <v>83.882871858867333</v>
      </c>
      <c r="E38" s="20">
        <f t="shared" si="5"/>
        <v>154.01642900471936</v>
      </c>
      <c r="F38" s="20">
        <f t="shared" si="6"/>
        <v>6556.6133197046674</v>
      </c>
    </row>
    <row r="39" spans="1:6" x14ac:dyDescent="0.2">
      <c r="A39" s="19" t="s">
        <v>31</v>
      </c>
      <c r="B39" s="19">
        <f t="shared" si="2"/>
        <v>43922</v>
      </c>
      <c r="C39" s="20">
        <f t="shared" si="3"/>
        <v>237.89930086358669</v>
      </c>
      <c r="D39" s="20">
        <f t="shared" si="4"/>
        <v>81.957666496308335</v>
      </c>
      <c r="E39" s="20">
        <f t="shared" si="5"/>
        <v>155.94163436727837</v>
      </c>
      <c r="F39" s="20">
        <f t="shared" si="6"/>
        <v>6400.6716853373891</v>
      </c>
    </row>
    <row r="40" spans="1:6" x14ac:dyDescent="0.2">
      <c r="A40" s="19" t="s">
        <v>31</v>
      </c>
      <c r="B40" s="19">
        <f t="shared" si="2"/>
        <v>43952</v>
      </c>
      <c r="C40" s="20">
        <f t="shared" si="3"/>
        <v>237.89930086358669</v>
      </c>
      <c r="D40" s="20">
        <f t="shared" si="4"/>
        <v>80.008396066717353</v>
      </c>
      <c r="E40" s="20">
        <f t="shared" si="5"/>
        <v>157.89090479686934</v>
      </c>
      <c r="F40" s="20">
        <f t="shared" si="6"/>
        <v>6242.78078054052</v>
      </c>
    </row>
    <row r="41" spans="1:6" x14ac:dyDescent="0.2">
      <c r="A41" s="19" t="s">
        <v>31</v>
      </c>
      <c r="B41" s="19">
        <f t="shared" si="2"/>
        <v>43983</v>
      </c>
      <c r="C41" s="20">
        <f t="shared" si="3"/>
        <v>237.89930086358669</v>
      </c>
      <c r="D41" s="20">
        <f t="shared" si="4"/>
        <v>78.0347597567565</v>
      </c>
      <c r="E41" s="20">
        <f t="shared" si="5"/>
        <v>159.86454110683019</v>
      </c>
      <c r="F41" s="20">
        <f t="shared" si="6"/>
        <v>6082.91623943369</v>
      </c>
    </row>
    <row r="42" spans="1:6" x14ac:dyDescent="0.2">
      <c r="A42" s="19" t="s">
        <v>31</v>
      </c>
      <c r="B42" s="19">
        <f t="shared" si="2"/>
        <v>44013</v>
      </c>
      <c r="C42" s="20">
        <f t="shared" si="3"/>
        <v>237.89930086358669</v>
      </c>
      <c r="D42" s="20">
        <f t="shared" si="4"/>
        <v>76.036452992921113</v>
      </c>
      <c r="E42" s="20">
        <f t="shared" si="5"/>
        <v>161.86284787066558</v>
      </c>
      <c r="F42" s="20">
        <f t="shared" si="6"/>
        <v>5921.053391563024</v>
      </c>
    </row>
    <row r="43" spans="1:6" x14ac:dyDescent="0.2">
      <c r="A43" s="19" t="s">
        <v>31</v>
      </c>
      <c r="B43" s="19">
        <f t="shared" si="2"/>
        <v>44044</v>
      </c>
      <c r="C43" s="20">
        <f t="shared" si="3"/>
        <v>237.89930086358669</v>
      </c>
      <c r="D43" s="20">
        <f t="shared" si="4"/>
        <v>74.013167394537788</v>
      </c>
      <c r="E43" s="20">
        <f t="shared" si="5"/>
        <v>163.8861334690489</v>
      </c>
      <c r="F43" s="20">
        <f t="shared" si="6"/>
        <v>5757.1672580939749</v>
      </c>
    </row>
    <row r="44" spans="1:6" x14ac:dyDescent="0.2">
      <c r="A44" s="19" t="s">
        <v>31</v>
      </c>
      <c r="B44" s="19">
        <f t="shared" si="2"/>
        <v>44075</v>
      </c>
      <c r="C44" s="20">
        <f t="shared" si="3"/>
        <v>237.89930086358669</v>
      </c>
      <c r="D44" s="20">
        <f t="shared" si="4"/>
        <v>71.964590726174677</v>
      </c>
      <c r="E44" s="20">
        <f t="shared" si="5"/>
        <v>165.93471013741203</v>
      </c>
      <c r="F44" s="20">
        <f t="shared" si="6"/>
        <v>5591.2325479565625</v>
      </c>
    </row>
    <row r="45" spans="1:6" x14ac:dyDescent="0.2">
      <c r="A45" s="19" t="s">
        <v>31</v>
      </c>
      <c r="B45" s="19">
        <f t="shared" si="2"/>
        <v>44105</v>
      </c>
      <c r="C45" s="20">
        <f t="shared" si="3"/>
        <v>237.89930086358669</v>
      </c>
      <c r="D45" s="20">
        <f t="shared" si="4"/>
        <v>69.890406849457023</v>
      </c>
      <c r="E45" s="20">
        <f t="shared" si="5"/>
        <v>168.00889401412968</v>
      </c>
      <c r="F45" s="20">
        <f t="shared" si="6"/>
        <v>5423.223653942433</v>
      </c>
    </row>
    <row r="46" spans="1:6" x14ac:dyDescent="0.2">
      <c r="A46" s="19" t="s">
        <v>31</v>
      </c>
      <c r="B46" s="19">
        <f t="shared" si="2"/>
        <v>44136</v>
      </c>
      <c r="C46" s="20">
        <f t="shared" si="3"/>
        <v>237.89930086358669</v>
      </c>
      <c r="D46" s="20">
        <f t="shared" si="4"/>
        <v>67.790295674280401</v>
      </c>
      <c r="E46" s="20">
        <f t="shared" si="5"/>
        <v>170.10900518930629</v>
      </c>
      <c r="F46" s="20">
        <f t="shared" si="6"/>
        <v>5253.1146487531269</v>
      </c>
    </row>
    <row r="47" spans="1:6" x14ac:dyDescent="0.2">
      <c r="A47" s="19" t="s">
        <v>31</v>
      </c>
      <c r="B47" s="19">
        <f t="shared" si="2"/>
        <v>44166</v>
      </c>
      <c r="C47" s="20">
        <f t="shared" si="3"/>
        <v>237.89930086358669</v>
      </c>
      <c r="D47" s="20">
        <f t="shared" si="4"/>
        <v>65.663933109414074</v>
      </c>
      <c r="E47" s="20">
        <f t="shared" si="5"/>
        <v>172.23536775417261</v>
      </c>
      <c r="F47" s="20">
        <f t="shared" si="6"/>
        <v>5080.8792809989545</v>
      </c>
    </row>
    <row r="48" spans="1:6" x14ac:dyDescent="0.2">
      <c r="A48" s="19" t="s">
        <v>31</v>
      </c>
      <c r="B48" s="19">
        <f t="shared" si="2"/>
        <v>44197</v>
      </c>
      <c r="C48" s="20">
        <f t="shared" si="3"/>
        <v>237.89930086358669</v>
      </c>
      <c r="D48" s="20">
        <f t="shared" si="4"/>
        <v>63.510991012486926</v>
      </c>
      <c r="E48" s="20">
        <f t="shared" si="5"/>
        <v>174.38830985109976</v>
      </c>
      <c r="F48" s="20">
        <f t="shared" si="6"/>
        <v>4906.4909711478549</v>
      </c>
    </row>
    <row r="49" spans="1:6" x14ac:dyDescent="0.2">
      <c r="A49" s="19" t="s">
        <v>32</v>
      </c>
      <c r="B49" s="19">
        <f t="shared" si="2"/>
        <v>44228</v>
      </c>
      <c r="C49" s="20">
        <f t="shared" si="3"/>
        <v>237.89930086358669</v>
      </c>
      <c r="D49" s="20">
        <f t="shared" si="4"/>
        <v>61.331137139348179</v>
      </c>
      <c r="E49" s="20">
        <f t="shared" si="5"/>
        <v>176.5681637242385</v>
      </c>
      <c r="F49" s="20">
        <f t="shared" si="6"/>
        <v>4729.9228074236162</v>
      </c>
    </row>
    <row r="50" spans="1:6" x14ac:dyDescent="0.2">
      <c r="A50" s="19" t="s">
        <v>32</v>
      </c>
      <c r="B50" s="19">
        <f t="shared" si="2"/>
        <v>44256</v>
      </c>
      <c r="C50" s="20">
        <f t="shared" si="3"/>
        <v>237.89930086358669</v>
      </c>
      <c r="D50" s="20">
        <f t="shared" si="4"/>
        <v>59.124035092795197</v>
      </c>
      <c r="E50" s="20">
        <f t="shared" si="5"/>
        <v>178.77526577079149</v>
      </c>
      <c r="F50" s="20">
        <f t="shared" si="6"/>
        <v>4551.1475416528247</v>
      </c>
    </row>
    <row r="51" spans="1:6" x14ac:dyDescent="0.2">
      <c r="A51" s="19" t="s">
        <v>32</v>
      </c>
      <c r="B51" s="19">
        <f t="shared" si="2"/>
        <v>44287</v>
      </c>
      <c r="C51" s="20">
        <f t="shared" si="3"/>
        <v>237.89930086358669</v>
      </c>
      <c r="D51" s="20">
        <f t="shared" si="4"/>
        <v>56.889344270660303</v>
      </c>
      <c r="E51" s="20">
        <f t="shared" si="5"/>
        <v>181.00995659292639</v>
      </c>
      <c r="F51" s="20">
        <f t="shared" si="6"/>
        <v>4370.1375850598979</v>
      </c>
    </row>
    <row r="52" spans="1:6" x14ac:dyDescent="0.2">
      <c r="A52" s="19" t="s">
        <v>32</v>
      </c>
      <c r="B52" s="19">
        <f t="shared" si="2"/>
        <v>44317</v>
      </c>
      <c r="C52" s="20">
        <f t="shared" si="3"/>
        <v>237.89930086358669</v>
      </c>
      <c r="D52" s="20">
        <f t="shared" si="4"/>
        <v>54.62671981324872</v>
      </c>
      <c r="E52" s="20">
        <f t="shared" si="5"/>
        <v>183.27258105033798</v>
      </c>
      <c r="F52" s="20">
        <f t="shared" si="6"/>
        <v>4186.8650040095599</v>
      </c>
    </row>
    <row r="53" spans="1:6" x14ac:dyDescent="0.2">
      <c r="A53" s="19" t="s">
        <v>32</v>
      </c>
      <c r="B53" s="19">
        <f t="shared" si="2"/>
        <v>44348</v>
      </c>
      <c r="C53" s="20">
        <f t="shared" si="3"/>
        <v>237.89930086358669</v>
      </c>
      <c r="D53" s="20">
        <f t="shared" si="4"/>
        <v>52.335812550119492</v>
      </c>
      <c r="E53" s="20">
        <f t="shared" si="5"/>
        <v>185.56348831346719</v>
      </c>
      <c r="F53" s="20">
        <f t="shared" si="6"/>
        <v>4001.3015156960928</v>
      </c>
    </row>
    <row r="54" spans="1:6" x14ac:dyDescent="0.2">
      <c r="A54" s="19" t="s">
        <v>32</v>
      </c>
      <c r="B54" s="19">
        <f t="shared" si="2"/>
        <v>44378</v>
      </c>
      <c r="C54" s="20">
        <f t="shared" si="3"/>
        <v>237.89930086358669</v>
      </c>
      <c r="D54" s="20">
        <f t="shared" si="4"/>
        <v>50.016268946201158</v>
      </c>
      <c r="E54" s="20">
        <f t="shared" si="5"/>
        <v>187.88303191738552</v>
      </c>
      <c r="F54" s="20">
        <f t="shared" si="6"/>
        <v>3813.4184837787075</v>
      </c>
    </row>
    <row r="55" spans="1:6" x14ac:dyDescent="0.2">
      <c r="A55" s="19" t="s">
        <v>32</v>
      </c>
      <c r="B55" s="19">
        <f t="shared" si="2"/>
        <v>44409</v>
      </c>
      <c r="C55" s="20">
        <f t="shared" si="3"/>
        <v>237.89930086358669</v>
      </c>
      <c r="D55" s="20">
        <f t="shared" si="4"/>
        <v>47.667731047233836</v>
      </c>
      <c r="E55" s="20">
        <f t="shared" si="5"/>
        <v>190.23156981635285</v>
      </c>
      <c r="F55" s="20">
        <f t="shared" si="6"/>
        <v>3623.1869139623545</v>
      </c>
    </row>
    <row r="56" spans="1:6" x14ac:dyDescent="0.2">
      <c r="A56" s="19" t="s">
        <v>32</v>
      </c>
      <c r="B56" s="19">
        <f t="shared" si="2"/>
        <v>44440</v>
      </c>
      <c r="C56" s="20">
        <f t="shared" si="3"/>
        <v>237.89930086358669</v>
      </c>
      <c r="D56" s="20">
        <f t="shared" si="4"/>
        <v>45.289836424529426</v>
      </c>
      <c r="E56" s="20">
        <f t="shared" si="5"/>
        <v>192.60946443905726</v>
      </c>
      <c r="F56" s="20">
        <f t="shared" si="6"/>
        <v>3430.5774495232972</v>
      </c>
    </row>
    <row r="57" spans="1:6" x14ac:dyDescent="0.2">
      <c r="A57" s="19" t="s">
        <v>32</v>
      </c>
      <c r="B57" s="19">
        <f t="shared" si="2"/>
        <v>44470</v>
      </c>
      <c r="C57" s="20">
        <f t="shared" si="3"/>
        <v>237.89930086358669</v>
      </c>
      <c r="D57" s="20">
        <f t="shared" si="4"/>
        <v>42.882218119041212</v>
      </c>
      <c r="E57" s="20">
        <f t="shared" si="5"/>
        <v>195.01708274454546</v>
      </c>
      <c r="F57" s="20">
        <f t="shared" si="6"/>
        <v>3235.5603667787518</v>
      </c>
    </row>
    <row r="58" spans="1:6" x14ac:dyDescent="0.2">
      <c r="A58" s="19" t="s">
        <v>32</v>
      </c>
      <c r="B58" s="19">
        <f t="shared" si="2"/>
        <v>44501</v>
      </c>
      <c r="C58" s="20">
        <f t="shared" si="3"/>
        <v>237.89930086358669</v>
      </c>
      <c r="D58" s="20">
        <f t="shared" si="4"/>
        <v>40.444504584734396</v>
      </c>
      <c r="E58" s="20">
        <f t="shared" si="5"/>
        <v>197.45479627885229</v>
      </c>
      <c r="F58" s="20">
        <f t="shared" si="6"/>
        <v>3038.1055704998994</v>
      </c>
    </row>
    <row r="59" spans="1:6" x14ac:dyDescent="0.2">
      <c r="A59" s="19" t="s">
        <v>32</v>
      </c>
      <c r="B59" s="19">
        <f t="shared" si="2"/>
        <v>44531</v>
      </c>
      <c r="C59" s="20">
        <f t="shared" si="3"/>
        <v>237.89930086358669</v>
      </c>
      <c r="D59" s="20">
        <f t="shared" si="4"/>
        <v>37.976319631248742</v>
      </c>
      <c r="E59" s="20">
        <f t="shared" si="5"/>
        <v>199.92298123233795</v>
      </c>
      <c r="F59" s="20">
        <f t="shared" si="6"/>
        <v>2838.1825892675615</v>
      </c>
    </row>
    <row r="60" spans="1:6" x14ac:dyDescent="0.2">
      <c r="A60" s="19" t="s">
        <v>32</v>
      </c>
      <c r="B60" s="19">
        <f t="shared" si="2"/>
        <v>44562</v>
      </c>
      <c r="C60" s="20">
        <f t="shared" si="3"/>
        <v>237.89930086358669</v>
      </c>
      <c r="D60" s="20">
        <f t="shared" si="4"/>
        <v>35.477282365844516</v>
      </c>
      <c r="E60" s="20">
        <f t="shared" si="5"/>
        <v>202.42201849774216</v>
      </c>
      <c r="F60" s="20">
        <f t="shared" si="6"/>
        <v>2635.7605707698194</v>
      </c>
    </row>
    <row r="61" spans="1:6" x14ac:dyDescent="0.2">
      <c r="A61" s="19" t="s">
        <v>32</v>
      </c>
      <c r="B61" s="19">
        <f t="shared" si="2"/>
        <v>44593</v>
      </c>
      <c r="C61" s="20">
        <f t="shared" si="3"/>
        <v>237.89930086358669</v>
      </c>
      <c r="D61" s="20">
        <f t="shared" si="4"/>
        <v>32.947007134622737</v>
      </c>
      <c r="E61" s="20">
        <f t="shared" si="5"/>
        <v>204.95229372896395</v>
      </c>
      <c r="F61" s="20">
        <f t="shared" si="6"/>
        <v>2430.8082770408555</v>
      </c>
    </row>
    <row r="62" spans="1:6" x14ac:dyDescent="0.2">
      <c r="A62" s="19" t="s">
        <v>32</v>
      </c>
      <c r="B62" s="19">
        <f t="shared" si="2"/>
        <v>44621</v>
      </c>
      <c r="C62" s="20">
        <f t="shared" si="3"/>
        <v>237.89930086358669</v>
      </c>
      <c r="D62" s="20">
        <f t="shared" si="4"/>
        <v>30.38510346301069</v>
      </c>
      <c r="E62" s="20">
        <f t="shared" si="5"/>
        <v>207.51419740057599</v>
      </c>
      <c r="F62" s="20">
        <f t="shared" si="6"/>
        <v>2223.2940796402795</v>
      </c>
    </row>
    <row r="63" spans="1:6" x14ac:dyDescent="0.2">
      <c r="A63" s="19" t="s">
        <v>32</v>
      </c>
      <c r="B63" s="19">
        <f t="shared" si="2"/>
        <v>44652</v>
      </c>
      <c r="C63" s="20">
        <f t="shared" si="3"/>
        <v>237.89930086358669</v>
      </c>
      <c r="D63" s="20">
        <f t="shared" si="4"/>
        <v>27.79117599550349</v>
      </c>
      <c r="E63" s="20">
        <f t="shared" si="5"/>
        <v>210.10812486808319</v>
      </c>
      <c r="F63" s="20">
        <f t="shared" si="6"/>
        <v>2013.1859547721963</v>
      </c>
    </row>
    <row r="64" spans="1:6" x14ac:dyDescent="0.2">
      <c r="A64" s="19" t="s">
        <v>32</v>
      </c>
      <c r="B64" s="19">
        <f t="shared" si="2"/>
        <v>44682</v>
      </c>
      <c r="C64" s="20">
        <f t="shared" si="3"/>
        <v>237.89930086358669</v>
      </c>
      <c r="D64" s="20">
        <f t="shared" si="4"/>
        <v>25.164824434652452</v>
      </c>
      <c r="E64" s="20">
        <f t="shared" si="5"/>
        <v>212.73447642893424</v>
      </c>
      <c r="F64" s="20">
        <f t="shared" si="6"/>
        <v>1800.4514783432621</v>
      </c>
    </row>
    <row r="65" spans="1:6" x14ac:dyDescent="0.2">
      <c r="A65" s="19" t="s">
        <v>32</v>
      </c>
      <c r="B65" s="19">
        <f t="shared" si="2"/>
        <v>44713</v>
      </c>
      <c r="C65" s="20">
        <f t="shared" si="3"/>
        <v>237.89930086358669</v>
      </c>
      <c r="D65" s="20">
        <f t="shared" si="4"/>
        <v>22.505643479290775</v>
      </c>
      <c r="E65" s="20">
        <f t="shared" si="5"/>
        <v>215.39365738429592</v>
      </c>
      <c r="F65" s="20">
        <f t="shared" si="6"/>
        <v>1585.0578209589662</v>
      </c>
    </row>
    <row r="66" spans="1:6" x14ac:dyDescent="0.2">
      <c r="A66" s="19" t="s">
        <v>32</v>
      </c>
      <c r="B66" s="19">
        <f t="shared" si="2"/>
        <v>44743</v>
      </c>
      <c r="C66" s="20">
        <f t="shared" si="3"/>
        <v>237.89930086358669</v>
      </c>
      <c r="D66" s="20">
        <f t="shared" si="4"/>
        <v>19.813222761987078</v>
      </c>
      <c r="E66" s="20">
        <f t="shared" si="5"/>
        <v>218.08607810159961</v>
      </c>
      <c r="F66" s="20">
        <f t="shared" si="6"/>
        <v>1366.9717428573665</v>
      </c>
    </row>
    <row r="67" spans="1:6" x14ac:dyDescent="0.2">
      <c r="A67" s="19" t="s">
        <v>32</v>
      </c>
      <c r="B67" s="19">
        <f t="shared" si="2"/>
        <v>44774</v>
      </c>
      <c r="C67" s="20">
        <f t="shared" si="3"/>
        <v>237.89930086358669</v>
      </c>
      <c r="D67" s="20">
        <f t="shared" si="4"/>
        <v>17.087146785717081</v>
      </c>
      <c r="E67" s="20">
        <f t="shared" si="5"/>
        <v>220.81215407786959</v>
      </c>
      <c r="F67" s="20">
        <f t="shared" si="6"/>
        <v>1146.159588779497</v>
      </c>
    </row>
    <row r="68" spans="1:6" x14ac:dyDescent="0.2">
      <c r="A68" s="19" t="s">
        <v>32</v>
      </c>
      <c r="B68" s="19">
        <f t="shared" si="2"/>
        <v>44805</v>
      </c>
      <c r="C68" s="20">
        <f t="shared" si="3"/>
        <v>237.89930086358669</v>
      </c>
      <c r="D68" s="20">
        <f t="shared" si="4"/>
        <v>14.326994859743712</v>
      </c>
      <c r="E68" s="20">
        <f t="shared" si="5"/>
        <v>223.57230600384298</v>
      </c>
      <c r="F68" s="20">
        <f t="shared" si="6"/>
        <v>922.58728277565399</v>
      </c>
    </row>
    <row r="69" spans="1:6" x14ac:dyDescent="0.2">
      <c r="A69" s="19" t="s">
        <v>32</v>
      </c>
      <c r="B69" s="19">
        <f t="shared" si="2"/>
        <v>44835</v>
      </c>
      <c r="C69" s="20">
        <f t="shared" si="3"/>
        <v>237.89930086358669</v>
      </c>
      <c r="D69" s="20">
        <f t="shared" si="4"/>
        <v>11.532341034695675</v>
      </c>
      <c r="E69" s="20">
        <f t="shared" si="5"/>
        <v>226.36695982889103</v>
      </c>
      <c r="F69" s="20">
        <f t="shared" si="6"/>
        <v>696.22032294676296</v>
      </c>
    </row>
    <row r="70" spans="1:6" x14ac:dyDescent="0.2">
      <c r="A70" s="19" t="s">
        <v>32</v>
      </c>
      <c r="B70" s="19">
        <f t="shared" si="2"/>
        <v>44866</v>
      </c>
      <c r="C70" s="20">
        <f t="shared" si="3"/>
        <v>237.89930086358669</v>
      </c>
      <c r="D70" s="20">
        <f t="shared" si="4"/>
        <v>8.702754036834536</v>
      </c>
      <c r="E70" s="20">
        <f t="shared" si="5"/>
        <v>229.19654682675215</v>
      </c>
      <c r="F70" s="20">
        <f t="shared" si="6"/>
        <v>467.02377612001078</v>
      </c>
    </row>
    <row r="71" spans="1:6" x14ac:dyDescent="0.2">
      <c r="A71" s="19" t="s">
        <v>32</v>
      </c>
      <c r="B71" s="19">
        <f t="shared" si="2"/>
        <v>44896</v>
      </c>
      <c r="C71" s="20">
        <f t="shared" si="3"/>
        <v>237.89930086358669</v>
      </c>
      <c r="D71" s="20">
        <f t="shared" si="4"/>
        <v>5.837797201500134</v>
      </c>
      <c r="E71" s="20">
        <f t="shared" si="5"/>
        <v>232.06150366208655</v>
      </c>
      <c r="F71" s="20">
        <f t="shared" si="6"/>
        <v>234.96227245792423</v>
      </c>
    </row>
    <row r="72" spans="1:6" x14ac:dyDescent="0.2">
      <c r="A72" s="19" t="s">
        <v>32</v>
      </c>
      <c r="B72" s="19">
        <f t="shared" si="2"/>
        <v>44927</v>
      </c>
      <c r="C72" s="20">
        <f t="shared" si="3"/>
        <v>237.89930086358669</v>
      </c>
      <c r="D72" s="20">
        <f t="shared" si="4"/>
        <v>2.9370284057240528</v>
      </c>
      <c r="E72" s="20">
        <f t="shared" si="5"/>
        <v>234.96227245786264</v>
      </c>
      <c r="F72" s="20">
        <f t="shared" si="6"/>
        <v>6.1589844335685484E-11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Interest accrual</vt:lpstr>
      <vt:lpstr>annuity example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STEPANCHENKO, D. (Dmitrii)</cp:lastModifiedBy>
  <dcterms:created xsi:type="dcterms:W3CDTF">2015-06-05T18:17:20Z</dcterms:created>
  <dcterms:modified xsi:type="dcterms:W3CDTF">2023-03-13T16:16:05Z</dcterms:modified>
</cp:coreProperties>
</file>