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7. Operational risk/"/>
    </mc:Choice>
  </mc:AlternateContent>
  <xr:revisionPtr revIDLastSave="67" documentId="8_{CD5FCABA-058C-4818-823E-ABF52FFE23BB}" xr6:coauthVersionLast="47" xr6:coauthVersionMax="47" xr10:uidLastSave="{4CCC3583-3EA0-421B-9FB5-2D084734E482}"/>
  <bookViews>
    <workbookView xWindow="-108" yWindow="-108" windowWidth="23256" windowHeight="12576" xr2:uid="{AB2DB21C-EEE5-4865-88D3-C7E5BA610C15}"/>
  </bookViews>
  <sheets>
    <sheet name="Calc" sheetId="1" r:id="rId1"/>
  </sheets>
  <calcPr calcId="191029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C19" i="1"/>
  <c r="J61" i="1"/>
  <c r="I52" i="1"/>
  <c r="I53" i="1" s="1"/>
  <c r="G51" i="1"/>
  <c r="F10" i="1"/>
  <c r="D10" i="1"/>
  <c r="D20" i="1" s="1"/>
  <c r="C10" i="1"/>
  <c r="F20" i="1" l="1"/>
  <c r="F5" i="1"/>
  <c r="C5" i="1"/>
  <c r="D5" i="1"/>
  <c r="E10" i="1"/>
  <c r="E5" i="1" s="1"/>
  <c r="E20" i="1" l="1"/>
  <c r="C20" i="1" l="1"/>
  <c r="G20" i="1" s="1"/>
  <c r="C2" i="1" s="1"/>
</calcChain>
</file>

<file path=xl/sharedStrings.xml><?xml version="1.0" encoding="utf-8"?>
<sst xmlns="http://schemas.openxmlformats.org/spreadsheetml/2006/main" count="16" uniqueCount="16">
  <si>
    <t>th. RR</t>
  </si>
  <si>
    <t>Interest income</t>
  </si>
  <si>
    <t>Interest expense</t>
  </si>
  <si>
    <t>Net interest income</t>
  </si>
  <si>
    <t>Net trading result on FVTPL instruments</t>
  </si>
  <si>
    <t>Net trading result on AFS instruments</t>
  </si>
  <si>
    <t>FX revaluation</t>
  </si>
  <si>
    <t>Realized FX revaluation</t>
  </si>
  <si>
    <t>Business indicator (BI)</t>
  </si>
  <si>
    <t>Regulatory Constant under Standardized approach</t>
  </si>
  <si>
    <t>RWA on operational risk</t>
  </si>
  <si>
    <t>Net income from operations with precious metals</t>
  </si>
  <si>
    <t>Dividends</t>
  </si>
  <si>
    <t>Net commission income</t>
  </si>
  <si>
    <t>Other operational income</t>
  </si>
  <si>
    <t>Net non-interest incomes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</si>
</sst>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8"/>
      <color rgb="FFA3202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rgb="FFA32020"/>
      </top>
      <bottom style="thin">
        <color rgb="FFA32020"/>
      </bottom>
      <diagonal/>
    </border>
    <border>
      <left/>
      <right/>
      <top style="thin">
        <color rgb="FFA32020"/>
      </top>
      <bottom style="dotted">
        <color rgb="FFA32020"/>
      </bottom>
      <diagonal/>
    </border>
    <border>
      <left/>
      <right/>
      <top style="dotted">
        <color rgb="FFA32020"/>
      </top>
      <bottom style="dotted">
        <color rgb="FFA32020"/>
      </bottom>
      <diagonal/>
    </border>
    <border>
      <left/>
      <right/>
      <top style="dotted">
        <color rgb="FFA3202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5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left" vertical="top" wrapText="1" readingOrder="1"/>
    </xf>
    <xf numFmtId="3" fontId="7" fillId="0" borderId="2" xfId="0" applyNumberFormat="1" applyFont="1" applyFill="1" applyBorder="1" applyAlignment="1">
      <alignment horizontal="right" wrapText="1" readingOrder="1"/>
    </xf>
    <xf numFmtId="3" fontId="4" fillId="0" borderId="0" xfId="0" applyNumberFormat="1" applyFont="1" applyFill="1"/>
    <xf numFmtId="0" fontId="7" fillId="0" borderId="3" xfId="0" applyFont="1" applyFill="1" applyBorder="1" applyAlignment="1">
      <alignment horizontal="left" vertical="top" wrapText="1" readingOrder="1"/>
    </xf>
    <xf numFmtId="3" fontId="7" fillId="0" borderId="3" xfId="0" applyNumberFormat="1" applyFont="1" applyFill="1" applyBorder="1" applyAlignment="1">
      <alignment horizontal="right" vertical="top" wrapText="1" readingOrder="1"/>
    </xf>
    <xf numFmtId="0" fontId="8" fillId="0" borderId="3" xfId="0" applyFont="1" applyFill="1" applyBorder="1" applyAlignment="1">
      <alignment horizontal="left" vertical="center" wrapText="1" readingOrder="1"/>
    </xf>
    <xf numFmtId="3" fontId="8" fillId="0" borderId="3" xfId="0" applyNumberFormat="1" applyFont="1" applyFill="1" applyBorder="1" applyAlignment="1">
      <alignment horizontal="right" vertical="center" wrapText="1" readingOrder="1"/>
    </xf>
    <xf numFmtId="0" fontId="8" fillId="0" borderId="3" xfId="0" applyFont="1" applyFill="1" applyBorder="1" applyAlignment="1">
      <alignment horizontal="left" vertical="top" wrapText="1" readingOrder="1"/>
    </xf>
    <xf numFmtId="3" fontId="8" fillId="0" borderId="3" xfId="0" applyNumberFormat="1" applyFont="1" applyFill="1" applyBorder="1" applyAlignment="1">
      <alignment horizontal="right" vertical="top" wrapText="1" readingOrder="1"/>
    </xf>
    <xf numFmtId="3" fontId="8" fillId="0" borderId="4" xfId="0" applyNumberFormat="1" applyFont="1" applyFill="1" applyBorder="1" applyAlignment="1">
      <alignment horizontal="right" wrapText="1" readingOrder="1"/>
    </xf>
    <xf numFmtId="9" fontId="4" fillId="0" borderId="0" xfId="0" applyNumberFormat="1" applyFont="1" applyFill="1"/>
    <xf numFmtId="0" fontId="8" fillId="0" borderId="4" xfId="0" applyFont="1" applyFill="1" applyBorder="1" applyAlignment="1">
      <alignment horizontal="left" wrapText="1" readingOrder="1"/>
    </xf>
    <xf numFmtId="0" fontId="4" fillId="0" borderId="0" xfId="0" applyFont="1" applyFill="1" applyAlignment="1">
      <alignment wrapText="1"/>
    </xf>
    <xf numFmtId="14" fontId="4" fillId="0" borderId="0" xfId="0" applyNumberFormat="1" applyFont="1" applyFill="1"/>
    <xf numFmtId="0" fontId="3" fillId="0" borderId="3" xfId="0" applyFont="1" applyFill="1" applyBorder="1" applyAlignment="1">
      <alignment horizontal="left" vertical="top" wrapText="1" readingOrder="1"/>
    </xf>
    <xf numFmtId="3" fontId="3" fillId="0" borderId="3" xfId="0" applyNumberFormat="1" applyFont="1" applyFill="1" applyBorder="1" applyAlignment="1">
      <alignment horizontal="right" vertical="top" wrapText="1" readingOrder="1"/>
    </xf>
    <xf numFmtId="0" fontId="4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 wrapText="1" readingOrder="1"/>
    </xf>
    <xf numFmtId="9" fontId="7" fillId="0" borderId="0" xfId="1" applyFont="1" applyFill="1" applyBorder="1" applyAlignment="1">
      <alignment horizontal="right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15E78-52E6-4103-AB3E-48105BCD0CCF}">
  <dimension ref="B2:J61"/>
  <sheetViews>
    <sheetView tabSelected="1" zoomScale="90" zoomScaleNormal="90" workbookViewId="0">
      <selection activeCell="C9" sqref="C9"/>
    </sheetView>
  </sheetViews>
  <sheetFormatPr defaultColWidth="9.21875" defaultRowHeight="10.199999999999999" x14ac:dyDescent="0.2"/>
  <cols>
    <col min="1" max="1" width="9.21875" style="3"/>
    <col min="2" max="2" width="54.21875" style="18" customWidth="1"/>
    <col min="3" max="6" width="10.5546875" style="18" bestFit="1" customWidth="1"/>
    <col min="7" max="7" width="10.5546875" style="3" bestFit="1" customWidth="1"/>
    <col min="8" max="8" width="9.33203125" style="3" bestFit="1" customWidth="1"/>
    <col min="9" max="9" width="12" style="3" customWidth="1"/>
    <col min="10" max="10" width="11.21875" style="3" bestFit="1" customWidth="1"/>
    <col min="11" max="16384" width="9.21875" style="3"/>
  </cols>
  <sheetData>
    <row r="2" spans="2:7" x14ac:dyDescent="0.2">
      <c r="B2" s="22" t="s">
        <v>10</v>
      </c>
      <c r="C2" s="23">
        <f>G20*C3*12.5</f>
        <v>4199809083.1249995</v>
      </c>
    </row>
    <row r="3" spans="2:7" x14ac:dyDescent="0.2">
      <c r="B3" s="22" t="s">
        <v>9</v>
      </c>
      <c r="C3" s="24">
        <v>0.15</v>
      </c>
    </row>
    <row r="4" spans="2:7" x14ac:dyDescent="0.2">
      <c r="B4" s="1"/>
      <c r="C4" s="1"/>
      <c r="D4" s="2"/>
      <c r="E4" s="2"/>
      <c r="F4" s="2"/>
    </row>
    <row r="5" spans="2:7" x14ac:dyDescent="0.2">
      <c r="B5" s="4"/>
      <c r="C5" s="2" t="b">
        <f>C8-C9=C10</f>
        <v>1</v>
      </c>
      <c r="D5" s="2" t="b">
        <f>D8-D9=D10</f>
        <v>1</v>
      </c>
      <c r="E5" s="2" t="b">
        <f>E8-E9=E10</f>
        <v>1</v>
      </c>
      <c r="F5" s="2" t="b">
        <f>F8-F9=F10</f>
        <v>1</v>
      </c>
    </row>
    <row r="6" spans="2:7" ht="10.8" thickBot="1" x14ac:dyDescent="0.25">
      <c r="B6" s="2"/>
      <c r="C6" s="2"/>
      <c r="D6" s="2"/>
      <c r="E6" s="2"/>
      <c r="F6" s="2"/>
    </row>
    <row r="7" spans="2:7" ht="10.8" thickTop="1" x14ac:dyDescent="0.2">
      <c r="B7" s="5" t="s">
        <v>0</v>
      </c>
      <c r="C7" s="5">
        <v>2020</v>
      </c>
      <c r="D7" s="5">
        <v>2019</v>
      </c>
      <c r="E7" s="5">
        <v>2018</v>
      </c>
      <c r="F7" s="5">
        <v>2017</v>
      </c>
    </row>
    <row r="8" spans="2:7" x14ac:dyDescent="0.2">
      <c r="B8" s="6" t="s">
        <v>1</v>
      </c>
      <c r="C8" s="7">
        <v>2219606631</v>
      </c>
      <c r="D8" s="7">
        <v>2245115531</v>
      </c>
      <c r="E8" s="7">
        <v>2093457717</v>
      </c>
      <c r="F8" s="7">
        <v>2032170704</v>
      </c>
      <c r="G8" s="8"/>
    </row>
    <row r="9" spans="2:7" x14ac:dyDescent="0.2">
      <c r="B9" s="9" t="s">
        <v>2</v>
      </c>
      <c r="C9" s="10">
        <v>708241008</v>
      </c>
      <c r="D9" s="10">
        <v>899637220</v>
      </c>
      <c r="E9" s="10">
        <v>727320975</v>
      </c>
      <c r="F9" s="10">
        <v>730382293</v>
      </c>
    </row>
    <row r="10" spans="2:7" x14ac:dyDescent="0.2">
      <c r="B10" s="11" t="s">
        <v>3</v>
      </c>
      <c r="C10" s="12">
        <f>C8-C9</f>
        <v>1511365623</v>
      </c>
      <c r="D10" s="12">
        <f>D8-D9</f>
        <v>1345478311</v>
      </c>
      <c r="E10" s="12">
        <f t="shared" ref="E10:F10" si="0">E8-E9</f>
        <v>1366136742</v>
      </c>
      <c r="F10" s="12">
        <f t="shared" si="0"/>
        <v>1301788411</v>
      </c>
    </row>
    <row r="11" spans="2:7" x14ac:dyDescent="0.2">
      <c r="B11" s="9" t="s">
        <v>4</v>
      </c>
      <c r="C11" s="10">
        <v>-88731114</v>
      </c>
      <c r="D11" s="10">
        <v>-903839</v>
      </c>
      <c r="E11" s="10">
        <v>68790128</v>
      </c>
      <c r="F11" s="10">
        <v>12395172</v>
      </c>
    </row>
    <row r="12" spans="2:7" x14ac:dyDescent="0.2">
      <c r="B12" s="20" t="s">
        <v>5</v>
      </c>
      <c r="C12" s="21">
        <v>19151740</v>
      </c>
      <c r="D12" s="21">
        <v>10394819</v>
      </c>
      <c r="E12" s="21">
        <v>4940658</v>
      </c>
      <c r="F12" s="21">
        <v>24365165</v>
      </c>
    </row>
    <row r="13" spans="2:7" x14ac:dyDescent="0.2">
      <c r="B13" s="9" t="s">
        <v>7</v>
      </c>
      <c r="C13" s="10">
        <v>17613748</v>
      </c>
      <c r="D13" s="10">
        <v>50341088</v>
      </c>
      <c r="E13" s="10">
        <v>20854480</v>
      </c>
      <c r="F13" s="10">
        <v>38955167</v>
      </c>
    </row>
    <row r="14" spans="2:7" x14ac:dyDescent="0.2">
      <c r="B14" s="9" t="s">
        <v>6</v>
      </c>
      <c r="C14" s="10">
        <v>167282840</v>
      </c>
      <c r="D14" s="10">
        <v>-20359099</v>
      </c>
      <c r="E14" s="10">
        <v>6163022</v>
      </c>
      <c r="F14" s="10">
        <v>-13134618</v>
      </c>
    </row>
    <row r="15" spans="2:7" x14ac:dyDescent="0.2">
      <c r="B15" s="9" t="s">
        <v>11</v>
      </c>
      <c r="C15" s="10">
        <v>12039717</v>
      </c>
      <c r="D15" s="10">
        <v>6384871</v>
      </c>
      <c r="E15" s="10">
        <v>-2104360</v>
      </c>
      <c r="F15" s="10">
        <v>620076</v>
      </c>
    </row>
    <row r="16" spans="2:7" x14ac:dyDescent="0.2">
      <c r="B16" s="9" t="s">
        <v>12</v>
      </c>
      <c r="C16" s="10">
        <v>59650575</v>
      </c>
      <c r="D16" s="10">
        <v>72417775</v>
      </c>
      <c r="E16" s="10">
        <v>31515087</v>
      </c>
      <c r="F16" s="10">
        <v>13796624</v>
      </c>
    </row>
    <row r="17" spans="2:8" x14ac:dyDescent="0.2">
      <c r="B17" s="9" t="s">
        <v>13</v>
      </c>
      <c r="C17" s="10">
        <v>708724673</v>
      </c>
      <c r="D17" s="10">
        <v>639408087</v>
      </c>
      <c r="E17" s="10">
        <v>514912348</v>
      </c>
      <c r="F17" s="10">
        <v>422337011</v>
      </c>
    </row>
    <row r="18" spans="2:8" x14ac:dyDescent="0.2">
      <c r="B18" s="9" t="s">
        <v>14</v>
      </c>
      <c r="C18" s="10">
        <v>31103925</v>
      </c>
      <c r="D18" s="10">
        <v>105804608</v>
      </c>
      <c r="E18" s="10">
        <v>61318080</v>
      </c>
      <c r="F18" s="10">
        <v>43366395</v>
      </c>
    </row>
    <row r="19" spans="2:8" x14ac:dyDescent="0.2">
      <c r="B19" s="13" t="s">
        <v>15</v>
      </c>
      <c r="C19" s="14">
        <f>SUM(C11:C18)</f>
        <v>926836104</v>
      </c>
      <c r="D19" s="14">
        <f t="shared" ref="D19:F19" si="1">SUM(D11:D18)</f>
        <v>863488310</v>
      </c>
      <c r="E19" s="14">
        <f t="shared" si="1"/>
        <v>706389443</v>
      </c>
      <c r="F19" s="14">
        <f t="shared" si="1"/>
        <v>542700992</v>
      </c>
      <c r="H19" s="16"/>
    </row>
    <row r="20" spans="2:8" ht="17.100000000000001" customHeight="1" thickBot="1" x14ac:dyDescent="0.25">
      <c r="B20" s="17" t="s">
        <v>8</v>
      </c>
      <c r="C20" s="15">
        <f>C10+C19</f>
        <v>2438201727</v>
      </c>
      <c r="D20" s="15">
        <f>D10+D19</f>
        <v>2208966621</v>
      </c>
      <c r="E20" s="15">
        <f>E10+E19</f>
        <v>2072526185</v>
      </c>
      <c r="F20" s="15">
        <f>F10+F19</f>
        <v>1844489403</v>
      </c>
      <c r="G20" s="15">
        <f>AVERAGE(C20:E20)</f>
        <v>2239898177.6666665</v>
      </c>
      <c r="H20" s="15"/>
    </row>
    <row r="23" spans="2:8" x14ac:dyDescent="0.2">
      <c r="B23" s="3"/>
      <c r="C23" s="3"/>
      <c r="D23" s="3"/>
      <c r="E23" s="3"/>
      <c r="F23" s="3"/>
    </row>
    <row r="24" spans="2:8" x14ac:dyDescent="0.2">
      <c r="B24" s="3"/>
      <c r="C24" s="3"/>
      <c r="D24" s="3"/>
      <c r="E24" s="3"/>
      <c r="F24" s="3"/>
    </row>
    <row r="25" spans="2:8" x14ac:dyDescent="0.2">
      <c r="B25" s="3"/>
      <c r="C25" s="3"/>
      <c r="D25" s="3"/>
      <c r="E25" s="3"/>
      <c r="F25" s="3"/>
    </row>
    <row r="26" spans="2:8" ht="28.5" customHeight="1" x14ac:dyDescent="0.2">
      <c r="B26" s="3"/>
      <c r="C26" s="3"/>
      <c r="D26" s="3"/>
      <c r="E26" s="3"/>
      <c r="F26" s="3"/>
    </row>
    <row r="27" spans="2:8" x14ac:dyDescent="0.2">
      <c r="B27" s="3"/>
      <c r="C27" s="3"/>
      <c r="D27" s="3"/>
      <c r="E27" s="3"/>
      <c r="F27" s="3"/>
    </row>
    <row r="28" spans="2:8" x14ac:dyDescent="0.2">
      <c r="B28" s="3"/>
      <c r="C28" s="3"/>
      <c r="D28" s="3"/>
      <c r="E28" s="3"/>
      <c r="F28" s="3"/>
    </row>
    <row r="29" spans="2:8" x14ac:dyDescent="0.2">
      <c r="B29" s="3"/>
      <c r="C29" s="3"/>
      <c r="D29" s="3"/>
      <c r="E29" s="3"/>
      <c r="F29" s="3"/>
    </row>
    <row r="30" spans="2:8" x14ac:dyDescent="0.2">
      <c r="B30" s="3"/>
      <c r="C30" s="3"/>
      <c r="D30" s="3"/>
      <c r="E30" s="3"/>
      <c r="F30" s="3"/>
    </row>
    <row r="31" spans="2:8" x14ac:dyDescent="0.2">
      <c r="B31" s="3"/>
      <c r="C31" s="3"/>
      <c r="D31" s="3"/>
      <c r="E31" s="3"/>
      <c r="F31" s="3"/>
    </row>
    <row r="32" spans="2:8" x14ac:dyDescent="0.2">
      <c r="B32" s="3"/>
      <c r="C32" s="3"/>
      <c r="D32" s="3"/>
      <c r="E32" s="3"/>
      <c r="F32" s="3"/>
    </row>
    <row r="33" spans="2:6" x14ac:dyDescent="0.2">
      <c r="B33" s="3"/>
      <c r="C33" s="3"/>
      <c r="D33" s="3"/>
      <c r="E33" s="3"/>
      <c r="F33" s="3"/>
    </row>
    <row r="34" spans="2:6" x14ac:dyDescent="0.2">
      <c r="B34" s="3"/>
      <c r="C34" s="3"/>
      <c r="D34" s="3"/>
      <c r="E34" s="3"/>
      <c r="F34" s="3"/>
    </row>
    <row r="35" spans="2:6" x14ac:dyDescent="0.2">
      <c r="B35" s="3"/>
      <c r="C35" s="3"/>
      <c r="D35" s="3"/>
      <c r="E35" s="3"/>
      <c r="F35" s="3"/>
    </row>
    <row r="36" spans="2:6" x14ac:dyDescent="0.2">
      <c r="B36" s="3"/>
      <c r="C36" s="3"/>
      <c r="D36" s="3"/>
      <c r="E36" s="3"/>
      <c r="F36" s="3"/>
    </row>
    <row r="37" spans="2:6" x14ac:dyDescent="0.2">
      <c r="B37" s="3"/>
      <c r="C37" s="3"/>
      <c r="D37" s="3"/>
      <c r="E37" s="3"/>
      <c r="F37" s="3"/>
    </row>
    <row r="38" spans="2:6" x14ac:dyDescent="0.2">
      <c r="B38" s="3"/>
      <c r="C38" s="3"/>
      <c r="D38" s="3"/>
      <c r="E38" s="3"/>
      <c r="F38" s="3"/>
    </row>
    <row r="39" spans="2:6" x14ac:dyDescent="0.2">
      <c r="B39" s="3"/>
      <c r="C39" s="3"/>
      <c r="D39" s="3"/>
      <c r="E39" s="3"/>
      <c r="F39" s="3"/>
    </row>
    <row r="40" spans="2:6" x14ac:dyDescent="0.2">
      <c r="B40" s="3"/>
      <c r="C40" s="3"/>
      <c r="D40" s="3"/>
      <c r="E40" s="3"/>
      <c r="F40" s="3"/>
    </row>
    <row r="41" spans="2:6" x14ac:dyDescent="0.2">
      <c r="B41" s="3"/>
      <c r="C41" s="3"/>
      <c r="D41" s="3"/>
      <c r="E41" s="3"/>
      <c r="F41" s="3"/>
    </row>
    <row r="42" spans="2:6" x14ac:dyDescent="0.2">
      <c r="B42" s="3"/>
      <c r="C42" s="3"/>
      <c r="D42" s="3"/>
      <c r="E42" s="3"/>
      <c r="F42" s="3"/>
    </row>
    <row r="43" spans="2:6" x14ac:dyDescent="0.2">
      <c r="B43" s="3"/>
      <c r="C43" s="3"/>
      <c r="D43" s="3"/>
      <c r="E43" s="3"/>
      <c r="F43" s="3"/>
    </row>
    <row r="44" spans="2:6" x14ac:dyDescent="0.2">
      <c r="B44" s="3"/>
      <c r="C44" s="3"/>
      <c r="D44" s="3"/>
      <c r="E44" s="3"/>
      <c r="F44" s="3"/>
    </row>
    <row r="45" spans="2:6" x14ac:dyDescent="0.2">
      <c r="B45" s="3"/>
      <c r="C45" s="3"/>
      <c r="D45" s="3"/>
      <c r="E45" s="3"/>
      <c r="F45" s="3"/>
    </row>
    <row r="46" spans="2:6" x14ac:dyDescent="0.2">
      <c r="B46" s="3"/>
      <c r="C46" s="3"/>
      <c r="D46" s="3"/>
      <c r="E46" s="3"/>
      <c r="F46" s="3"/>
    </row>
    <row r="47" spans="2:6" x14ac:dyDescent="0.2">
      <c r="B47" s="3"/>
      <c r="C47" s="3"/>
      <c r="D47" s="3"/>
      <c r="E47" s="3"/>
      <c r="F47" s="3"/>
    </row>
    <row r="48" spans="2:6" x14ac:dyDescent="0.2">
      <c r="B48" s="3"/>
      <c r="C48" s="3"/>
      <c r="D48" s="3"/>
      <c r="E48" s="3"/>
      <c r="F48" s="3"/>
    </row>
    <row r="49" spans="2:10" x14ac:dyDescent="0.2">
      <c r="B49" s="3"/>
      <c r="C49" s="3"/>
      <c r="D49" s="3"/>
      <c r="E49" s="3"/>
      <c r="F49" s="3"/>
    </row>
    <row r="50" spans="2:10" x14ac:dyDescent="0.2">
      <c r="B50" s="3"/>
      <c r="C50" s="3"/>
      <c r="D50" s="3"/>
      <c r="E50" s="3"/>
      <c r="F50" s="3"/>
    </row>
    <row r="51" spans="2:10" x14ac:dyDescent="0.2">
      <c r="G51" s="3">
        <f>G50/12.5</f>
        <v>0</v>
      </c>
    </row>
    <row r="52" spans="2:10" x14ac:dyDescent="0.2">
      <c r="I52" s="8">
        <f>G50-G46</f>
        <v>0</v>
      </c>
    </row>
    <row r="53" spans="2:10" x14ac:dyDescent="0.2">
      <c r="I53" s="8">
        <f>I52/12.5</f>
        <v>0</v>
      </c>
    </row>
    <row r="54" spans="2:10" x14ac:dyDescent="0.2">
      <c r="I54" s="8">
        <v>-70332994.07600002</v>
      </c>
    </row>
    <row r="60" spans="2:10" x14ac:dyDescent="0.2">
      <c r="J60" s="19">
        <v>44098</v>
      </c>
    </row>
    <row r="61" spans="2:10" x14ac:dyDescent="0.2">
      <c r="J61" s="19">
        <f>J60+24</f>
        <v>44122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</vt:lpstr>
    </vt:vector>
  </TitlesOfParts>
  <Company>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STEPANCHENKO, D. (Dmitrii)</dc:creator>
  <cp:lastModifiedBy>STEPANCHENKO, D. (Dmitrii)</cp:lastModifiedBy>
  <dcterms:created xsi:type="dcterms:W3CDTF">2023-02-12T13:48:46Z</dcterms:created>
  <dcterms:modified xsi:type="dcterms:W3CDTF">2023-02-13T17:58:36Z</dcterms:modified>
</cp:coreProperties>
</file>